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4805" windowHeight="8010"/>
  </bookViews>
  <sheets>
    <sheet name="Table1" sheetId="1" r:id="rId1"/>
  </sheets>
  <definedNames>
    <definedName name="_xlnm._FilterDatabase" localSheetId="0" hidden="1">Table1!$A$4:$L$651</definedName>
    <definedName name="_xlnm.Print_Area" localSheetId="0">Table1!$A$1:$G$653</definedName>
  </definedNames>
  <calcPr calcId="145621"/>
</workbook>
</file>

<file path=xl/calcChain.xml><?xml version="1.0" encoding="utf-8"?>
<calcChain xmlns="http://schemas.openxmlformats.org/spreadsheetml/2006/main">
  <c r="F650" i="1" l="1"/>
  <c r="F648" i="1"/>
  <c r="F646" i="1"/>
  <c r="F644" i="1"/>
  <c r="F639" i="1"/>
  <c r="F638" i="1" s="1"/>
  <c r="F636" i="1"/>
  <c r="F635" i="1" s="1"/>
  <c r="E650" i="1"/>
  <c r="E648" i="1"/>
  <c r="E646" i="1"/>
  <c r="E644" i="1"/>
  <c r="G651" i="1"/>
  <c r="E639" i="1"/>
  <c r="E638" i="1" s="1"/>
  <c r="E636" i="1"/>
  <c r="E635" i="1" s="1"/>
  <c r="E634" i="1" s="1"/>
  <c r="F630" i="1"/>
  <c r="F629" i="1" s="1"/>
  <c r="F628" i="1" s="1"/>
  <c r="F627" i="1" s="1"/>
  <c r="F626" i="1" s="1"/>
  <c r="E630" i="1"/>
  <c r="E629" i="1" s="1"/>
  <c r="E628" i="1" s="1"/>
  <c r="E627" i="1" s="1"/>
  <c r="E626" i="1" s="1"/>
  <c r="F624" i="1"/>
  <c r="F623" i="1" s="1"/>
  <c r="F622" i="1" s="1"/>
  <c r="F621" i="1" s="1"/>
  <c r="F620" i="1" s="1"/>
  <c r="E624" i="1"/>
  <c r="E623" i="1" s="1"/>
  <c r="E622" i="1" s="1"/>
  <c r="E621" i="1" s="1"/>
  <c r="E620" i="1" s="1"/>
  <c r="F618" i="1"/>
  <c r="F617" i="1" s="1"/>
  <c r="F616" i="1" s="1"/>
  <c r="E618" i="1"/>
  <c r="E617" i="1" s="1"/>
  <c r="E616" i="1" s="1"/>
  <c r="F614" i="1"/>
  <c r="F613" i="1" s="1"/>
  <c r="F612" i="1" s="1"/>
  <c r="E614" i="1"/>
  <c r="E613" i="1" s="1"/>
  <c r="E612" i="1" s="1"/>
  <c r="F610" i="1"/>
  <c r="F609" i="1" s="1"/>
  <c r="F608" i="1" s="1"/>
  <c r="F607" i="1" s="1"/>
  <c r="E610" i="1"/>
  <c r="E609" i="1" s="1"/>
  <c r="E608" i="1" s="1"/>
  <c r="F593" i="1"/>
  <c r="F592" i="1" s="1"/>
  <c r="F591" i="1" s="1"/>
  <c r="F590" i="1" s="1"/>
  <c r="F603" i="1"/>
  <c r="F602" i="1" s="1"/>
  <c r="F601" i="1" s="1"/>
  <c r="F600" i="1" s="1"/>
  <c r="E603" i="1"/>
  <c r="E602" i="1" s="1"/>
  <c r="E601" i="1" s="1"/>
  <c r="E600" i="1" s="1"/>
  <c r="F598" i="1"/>
  <c r="F597" i="1" s="1"/>
  <c r="F596" i="1" s="1"/>
  <c r="F595" i="1" s="1"/>
  <c r="E598" i="1"/>
  <c r="E597" i="1" s="1"/>
  <c r="E596" i="1" s="1"/>
  <c r="E595" i="1" s="1"/>
  <c r="E593" i="1"/>
  <c r="E592" i="1" s="1"/>
  <c r="E591" i="1" s="1"/>
  <c r="E590" i="1" s="1"/>
  <c r="E589" i="1" l="1"/>
  <c r="E607" i="1"/>
  <c r="E606" i="1" s="1"/>
  <c r="G650" i="1"/>
  <c r="F634" i="1"/>
  <c r="F633" i="1" s="1"/>
  <c r="F643" i="1"/>
  <c r="F642" i="1" s="1"/>
  <c r="F641" i="1" s="1"/>
  <c r="E643" i="1"/>
  <c r="E642" i="1" s="1"/>
  <c r="E641" i="1" s="1"/>
  <c r="E633" i="1"/>
  <c r="F606" i="1"/>
  <c r="F589" i="1"/>
  <c r="F632" i="1" l="1"/>
  <c r="E632" i="1"/>
  <c r="G632" i="1" s="1"/>
  <c r="F587" i="1"/>
  <c r="F586" i="1" s="1"/>
  <c r="E587" i="1"/>
  <c r="E586" i="1" s="1"/>
  <c r="E585" i="1" s="1"/>
  <c r="F583" i="1"/>
  <c r="E583" i="1"/>
  <c r="F581" i="1"/>
  <c r="E581" i="1"/>
  <c r="G581" i="1" s="1"/>
  <c r="F578" i="1"/>
  <c r="E578" i="1"/>
  <c r="F573" i="1"/>
  <c r="F571" i="1"/>
  <c r="E573" i="1"/>
  <c r="E571" i="1"/>
  <c r="F566" i="1"/>
  <c r="F565" i="1" s="1"/>
  <c r="E566" i="1"/>
  <c r="E565" i="1" s="1"/>
  <c r="F563" i="1"/>
  <c r="E563" i="1"/>
  <c r="E562" i="1" s="1"/>
  <c r="F559" i="1"/>
  <c r="F558" i="1" s="1"/>
  <c r="E559" i="1"/>
  <c r="E558" i="1" s="1"/>
  <c r="F556" i="1"/>
  <c r="E556" i="1"/>
  <c r="F552" i="1"/>
  <c r="E552" i="1"/>
  <c r="F549" i="1"/>
  <c r="E549" i="1"/>
  <c r="F547" i="1"/>
  <c r="E547" i="1"/>
  <c r="F545" i="1"/>
  <c r="E545" i="1"/>
  <c r="F542" i="1"/>
  <c r="E542" i="1"/>
  <c r="G542" i="1" s="1"/>
  <c r="F539" i="1"/>
  <c r="E539" i="1"/>
  <c r="F536" i="1"/>
  <c r="E536" i="1"/>
  <c r="F534" i="1"/>
  <c r="E534" i="1"/>
  <c r="F532" i="1"/>
  <c r="E532" i="1"/>
  <c r="F530" i="1"/>
  <c r="E530" i="1"/>
  <c r="F528" i="1"/>
  <c r="E528" i="1"/>
  <c r="F525" i="1"/>
  <c r="E525" i="1"/>
  <c r="F521" i="1"/>
  <c r="E521" i="1"/>
  <c r="F519" i="1"/>
  <c r="E519" i="1"/>
  <c r="F517" i="1"/>
  <c r="G517" i="1" s="1"/>
  <c r="E517" i="1"/>
  <c r="F515" i="1"/>
  <c r="E515" i="1"/>
  <c r="F513" i="1"/>
  <c r="E513" i="1"/>
  <c r="F511" i="1"/>
  <c r="E511" i="1"/>
  <c r="F508" i="1"/>
  <c r="G508" i="1" s="1"/>
  <c r="E508" i="1"/>
  <c r="F505" i="1"/>
  <c r="E505" i="1"/>
  <c r="F502" i="1"/>
  <c r="E502" i="1"/>
  <c r="F498" i="1"/>
  <c r="F497" i="1" s="1"/>
  <c r="E498" i="1"/>
  <c r="E497" i="1" s="1"/>
  <c r="F495" i="1"/>
  <c r="G495" i="1" s="1"/>
  <c r="E495" i="1"/>
  <c r="F493" i="1"/>
  <c r="E493" i="1"/>
  <c r="F490" i="1"/>
  <c r="F489" i="1" s="1"/>
  <c r="E490" i="1"/>
  <c r="E489" i="1" s="1"/>
  <c r="F484" i="1"/>
  <c r="F483" i="1" s="1"/>
  <c r="E484" i="1"/>
  <c r="E483" i="1" s="1"/>
  <c r="F481" i="1"/>
  <c r="F480" i="1" s="1"/>
  <c r="E481" i="1"/>
  <c r="F477" i="1"/>
  <c r="F476" i="1" s="1"/>
  <c r="E477" i="1"/>
  <c r="E476" i="1" s="1"/>
  <c r="F469" i="1"/>
  <c r="F472" i="1"/>
  <c r="E472" i="1"/>
  <c r="E469" i="1"/>
  <c r="F465" i="1"/>
  <c r="E465" i="1"/>
  <c r="F462" i="1"/>
  <c r="E462" i="1"/>
  <c r="F459" i="1"/>
  <c r="E459" i="1"/>
  <c r="F457" i="1"/>
  <c r="E457" i="1"/>
  <c r="F454" i="1"/>
  <c r="E454" i="1"/>
  <c r="F451" i="1"/>
  <c r="F450" i="1" s="1"/>
  <c r="E451" i="1"/>
  <c r="E450" i="1" s="1"/>
  <c r="F447" i="1"/>
  <c r="F446" i="1" s="1"/>
  <c r="E447" i="1"/>
  <c r="E446" i="1" s="1"/>
  <c r="E442" i="1"/>
  <c r="E441" i="1" s="1"/>
  <c r="F442" i="1"/>
  <c r="F441" i="1" s="1"/>
  <c r="E439" i="1"/>
  <c r="E438" i="1" s="1"/>
  <c r="E437" i="1" s="1"/>
  <c r="F439" i="1"/>
  <c r="F435" i="1"/>
  <c r="E435" i="1"/>
  <c r="E433" i="1"/>
  <c r="F433" i="1"/>
  <c r="G433" i="1" s="1"/>
  <c r="E430" i="1"/>
  <c r="F430" i="1"/>
  <c r="F426" i="1"/>
  <c r="F425" i="1" s="1"/>
  <c r="G425" i="1" s="1"/>
  <c r="E423" i="1"/>
  <c r="E422" i="1" s="1"/>
  <c r="E421" i="1" s="1"/>
  <c r="F423" i="1"/>
  <c r="F422" i="1" s="1"/>
  <c r="F418" i="1"/>
  <c r="E418" i="1"/>
  <c r="F416" i="1"/>
  <c r="E416" i="1"/>
  <c r="F414" i="1"/>
  <c r="E414" i="1"/>
  <c r="F412" i="1"/>
  <c r="E412" i="1"/>
  <c r="F408" i="1"/>
  <c r="E408" i="1"/>
  <c r="F405" i="1"/>
  <c r="G405" i="1" s="1"/>
  <c r="E405" i="1"/>
  <c r="F401" i="1"/>
  <c r="E401" i="1"/>
  <c r="F397" i="1"/>
  <c r="F396" i="1" s="1"/>
  <c r="E397" i="1"/>
  <c r="E396" i="1" s="1"/>
  <c r="F394" i="1"/>
  <c r="E394" i="1"/>
  <c r="F392" i="1"/>
  <c r="E392" i="1"/>
  <c r="F389" i="1"/>
  <c r="F388" i="1" s="1"/>
  <c r="E389" i="1"/>
  <c r="E388" i="1" s="1"/>
  <c r="F385" i="1"/>
  <c r="E385" i="1"/>
  <c r="F383" i="1"/>
  <c r="E383" i="1"/>
  <c r="F380" i="1"/>
  <c r="E380" i="1"/>
  <c r="F377" i="1"/>
  <c r="E377" i="1"/>
  <c r="F373" i="1"/>
  <c r="E373" i="1"/>
  <c r="F371" i="1"/>
  <c r="E371" i="1"/>
  <c r="F366" i="1"/>
  <c r="F365" i="1" s="1"/>
  <c r="E366" i="1"/>
  <c r="E365" i="1" s="1"/>
  <c r="F363" i="1"/>
  <c r="F362" i="1" s="1"/>
  <c r="F361" i="1" s="1"/>
  <c r="E363" i="1"/>
  <c r="E357" i="1"/>
  <c r="E359" i="1"/>
  <c r="F359" i="1"/>
  <c r="F357" i="1"/>
  <c r="E299" i="1"/>
  <c r="F353" i="1"/>
  <c r="F352" i="1" s="1"/>
  <c r="E353" i="1"/>
  <c r="E352" i="1" s="1"/>
  <c r="F350" i="1"/>
  <c r="E350" i="1"/>
  <c r="F348" i="1"/>
  <c r="E348" i="1"/>
  <c r="F345" i="1"/>
  <c r="E345" i="1"/>
  <c r="G345" i="1" s="1"/>
  <c r="F343" i="1"/>
  <c r="E343" i="1"/>
  <c r="F341" i="1"/>
  <c r="E341" i="1"/>
  <c r="F339" i="1"/>
  <c r="E339" i="1"/>
  <c r="F337" i="1"/>
  <c r="E337" i="1"/>
  <c r="G337" i="1" s="1"/>
  <c r="F335" i="1"/>
  <c r="E335" i="1"/>
  <c r="F333" i="1"/>
  <c r="E333" i="1"/>
  <c r="F331" i="1"/>
  <c r="E331" i="1"/>
  <c r="F329" i="1"/>
  <c r="E329" i="1"/>
  <c r="F327" i="1"/>
  <c r="E327" i="1"/>
  <c r="F325" i="1"/>
  <c r="E325" i="1"/>
  <c r="F323" i="1"/>
  <c r="E323" i="1"/>
  <c r="F321" i="1"/>
  <c r="E321" i="1"/>
  <c r="G321" i="1" s="1"/>
  <c r="F319" i="1"/>
  <c r="E319" i="1"/>
  <c r="F317" i="1"/>
  <c r="E317" i="1"/>
  <c r="F315" i="1"/>
  <c r="E315" i="1"/>
  <c r="F312" i="1"/>
  <c r="E312" i="1"/>
  <c r="G312" i="1" s="1"/>
  <c r="F310" i="1"/>
  <c r="E310" i="1"/>
  <c r="F308" i="1"/>
  <c r="E308" i="1"/>
  <c r="F304" i="1"/>
  <c r="E304" i="1"/>
  <c r="F302" i="1"/>
  <c r="E302" i="1"/>
  <c r="G302" i="1" s="1"/>
  <c r="F299" i="1"/>
  <c r="F295" i="1"/>
  <c r="E295" i="1"/>
  <c r="E286" i="1"/>
  <c r="E285" i="1" s="1"/>
  <c r="E284" i="1" s="1"/>
  <c r="E289" i="1"/>
  <c r="E288" i="1" s="1"/>
  <c r="F289" i="1"/>
  <c r="F288" i="1" s="1"/>
  <c r="F286" i="1"/>
  <c r="F285" i="1" s="1"/>
  <c r="F284" i="1" s="1"/>
  <c r="E279" i="1"/>
  <c r="G279" i="1" s="1"/>
  <c r="E281" i="1"/>
  <c r="F281" i="1"/>
  <c r="F279" i="1"/>
  <c r="E276" i="1"/>
  <c r="F276" i="1"/>
  <c r="E274" i="1"/>
  <c r="F274" i="1"/>
  <c r="E272" i="1"/>
  <c r="F272" i="1"/>
  <c r="E269" i="1"/>
  <c r="F269" i="1"/>
  <c r="E267" i="1"/>
  <c r="F267" i="1"/>
  <c r="E265" i="1"/>
  <c r="F265" i="1"/>
  <c r="E262" i="1"/>
  <c r="F262" i="1"/>
  <c r="E258" i="1"/>
  <c r="F258" i="1"/>
  <c r="F252" i="1"/>
  <c r="F251" i="1" s="1"/>
  <c r="G251" i="1" s="1"/>
  <c r="E249" i="1"/>
  <c r="E248" i="1" s="1"/>
  <c r="E247" i="1" s="1"/>
  <c r="E246" i="1" s="1"/>
  <c r="E245" i="1" s="1"/>
  <c r="F249" i="1"/>
  <c r="F248" i="1" s="1"/>
  <c r="E243" i="1"/>
  <c r="E242" i="1" s="1"/>
  <c r="E241" i="1" s="1"/>
  <c r="E240" i="1" s="1"/>
  <c r="F243" i="1"/>
  <c r="F242" i="1" s="1"/>
  <c r="F238" i="1"/>
  <c r="G238" i="1" s="1"/>
  <c r="F235" i="1"/>
  <c r="F234" i="1" s="1"/>
  <c r="G234" i="1" s="1"/>
  <c r="F232" i="1"/>
  <c r="F230" i="1"/>
  <c r="E222" i="1"/>
  <c r="E225" i="1"/>
  <c r="E227" i="1"/>
  <c r="F227" i="1"/>
  <c r="F225" i="1"/>
  <c r="F222" i="1"/>
  <c r="E216" i="1"/>
  <c r="E213" i="1"/>
  <c r="E210" i="1"/>
  <c r="F216" i="1"/>
  <c r="F213" i="1"/>
  <c r="F210" i="1"/>
  <c r="G210" i="1" s="1"/>
  <c r="F190" i="1"/>
  <c r="E190" i="1"/>
  <c r="F188" i="1"/>
  <c r="E188" i="1"/>
  <c r="F185" i="1"/>
  <c r="E185" i="1"/>
  <c r="F183" i="1"/>
  <c r="E183" i="1"/>
  <c r="G183" i="1" s="1"/>
  <c r="E181" i="1"/>
  <c r="F181" i="1"/>
  <c r="E179" i="1"/>
  <c r="F179" i="1"/>
  <c r="E176" i="1"/>
  <c r="E175" i="1" s="1"/>
  <c r="F176" i="1"/>
  <c r="F175" i="1" s="1"/>
  <c r="E173" i="1"/>
  <c r="E172" i="1" s="1"/>
  <c r="F173" i="1"/>
  <c r="F172" i="1" s="1"/>
  <c r="F204" i="1"/>
  <c r="F203" i="1" s="1"/>
  <c r="G203" i="1" s="1"/>
  <c r="E201" i="1"/>
  <c r="E200" i="1" s="1"/>
  <c r="E199" i="1" s="1"/>
  <c r="F201" i="1"/>
  <c r="F200" i="1" s="1"/>
  <c r="E197" i="1"/>
  <c r="F197" i="1"/>
  <c r="E195" i="1"/>
  <c r="F195" i="1"/>
  <c r="G149" i="1"/>
  <c r="F148" i="1"/>
  <c r="E148" i="1"/>
  <c r="E76" i="1"/>
  <c r="E70" i="1"/>
  <c r="E66" i="1"/>
  <c r="E65" i="1" s="1"/>
  <c r="E64" i="1" s="1"/>
  <c r="E167" i="1"/>
  <c r="E166" i="1" s="1"/>
  <c r="E165" i="1" s="1"/>
  <c r="F167" i="1"/>
  <c r="F166" i="1" s="1"/>
  <c r="E163" i="1"/>
  <c r="G163" i="1" s="1"/>
  <c r="F163" i="1"/>
  <c r="E159" i="1"/>
  <c r="F159" i="1"/>
  <c r="F156" i="1"/>
  <c r="E156" i="1"/>
  <c r="F154" i="1"/>
  <c r="E154" i="1"/>
  <c r="F152" i="1"/>
  <c r="G152" i="1" s="1"/>
  <c r="E152" i="1"/>
  <c r="F150" i="1"/>
  <c r="E150" i="1"/>
  <c r="F146" i="1"/>
  <c r="E146" i="1"/>
  <c r="F144" i="1"/>
  <c r="E144" i="1"/>
  <c r="F142" i="1"/>
  <c r="G142" i="1" s="1"/>
  <c r="E142" i="1"/>
  <c r="F140" i="1"/>
  <c r="E140" i="1"/>
  <c r="E138" i="1"/>
  <c r="F138" i="1"/>
  <c r="E129" i="1"/>
  <c r="E128" i="1" s="1"/>
  <c r="E127" i="1" s="1"/>
  <c r="E132" i="1"/>
  <c r="E131" i="1" s="1"/>
  <c r="F132" i="1"/>
  <c r="F131" i="1" s="1"/>
  <c r="F129" i="1"/>
  <c r="F128" i="1" s="1"/>
  <c r="E124" i="1"/>
  <c r="E123" i="1" s="1"/>
  <c r="E122" i="1" s="1"/>
  <c r="F124" i="1"/>
  <c r="F123" i="1" s="1"/>
  <c r="E118" i="1"/>
  <c r="E117" i="1" s="1"/>
  <c r="E116" i="1" s="1"/>
  <c r="E115" i="1" s="1"/>
  <c r="F118" i="1"/>
  <c r="F117" i="1" s="1"/>
  <c r="F66" i="1"/>
  <c r="E113" i="1"/>
  <c r="F113" i="1"/>
  <c r="E111" i="1"/>
  <c r="F111" i="1"/>
  <c r="E109" i="1"/>
  <c r="F109" i="1"/>
  <c r="E106" i="1"/>
  <c r="F106" i="1"/>
  <c r="E104" i="1"/>
  <c r="F104" i="1"/>
  <c r="E101" i="1"/>
  <c r="F101" i="1"/>
  <c r="E98" i="1"/>
  <c r="F98" i="1"/>
  <c r="E95" i="1"/>
  <c r="E94" i="1" s="1"/>
  <c r="F95" i="1"/>
  <c r="F94" i="1" s="1"/>
  <c r="E91" i="1"/>
  <c r="E90" i="1" s="1"/>
  <c r="E89" i="1" s="1"/>
  <c r="F91" i="1"/>
  <c r="F90" i="1" s="1"/>
  <c r="F87" i="1"/>
  <c r="E87" i="1"/>
  <c r="E85" i="1"/>
  <c r="F85" i="1"/>
  <c r="E83" i="1"/>
  <c r="F83" i="1"/>
  <c r="E80" i="1"/>
  <c r="F80" i="1"/>
  <c r="F76" i="1"/>
  <c r="E73" i="1"/>
  <c r="F73" i="1"/>
  <c r="G73" i="1" s="1"/>
  <c r="F70" i="1"/>
  <c r="F65" i="1"/>
  <c r="F64" i="1" s="1"/>
  <c r="E61" i="1"/>
  <c r="E60" i="1" s="1"/>
  <c r="E59" i="1" s="1"/>
  <c r="F61" i="1"/>
  <c r="F60" i="1" s="1"/>
  <c r="F59" i="1" s="1"/>
  <c r="E57" i="1"/>
  <c r="E56" i="1" s="1"/>
  <c r="E55" i="1" s="1"/>
  <c r="F57" i="1"/>
  <c r="F56" i="1" s="1"/>
  <c r="F55" i="1" s="1"/>
  <c r="E53" i="1"/>
  <c r="E50" i="1"/>
  <c r="E46" i="1"/>
  <c r="F53" i="1"/>
  <c r="G53" i="1" s="1"/>
  <c r="F50" i="1"/>
  <c r="F46" i="1"/>
  <c r="E43" i="1"/>
  <c r="G43" i="1" s="1"/>
  <c r="E40" i="1"/>
  <c r="F43" i="1"/>
  <c r="F40" i="1"/>
  <c r="F35" i="1"/>
  <c r="F34" i="1" s="1"/>
  <c r="G34" i="1" s="1"/>
  <c r="E27" i="1"/>
  <c r="E26" i="1" s="1"/>
  <c r="E23" i="1"/>
  <c r="E22" i="1" s="1"/>
  <c r="F31" i="1"/>
  <c r="G31" i="1" s="1"/>
  <c r="F27" i="1"/>
  <c r="F23" i="1"/>
  <c r="G23" i="1" s="1"/>
  <c r="F18" i="1"/>
  <c r="G18" i="1" s="1"/>
  <c r="F15" i="1"/>
  <c r="G15" i="1" s="1"/>
  <c r="G10" i="1"/>
  <c r="G12" i="1"/>
  <c r="G16" i="1"/>
  <c r="G17" i="1"/>
  <c r="G19" i="1"/>
  <c r="G24" i="1"/>
  <c r="G25" i="1"/>
  <c r="G28" i="1"/>
  <c r="G29" i="1"/>
  <c r="G30" i="1"/>
  <c r="G32" i="1"/>
  <c r="G36" i="1"/>
  <c r="G41" i="1"/>
  <c r="G42" i="1"/>
  <c r="G44" i="1"/>
  <c r="G47" i="1"/>
  <c r="G48" i="1"/>
  <c r="G49" i="1"/>
  <c r="G50" i="1"/>
  <c r="G51" i="1"/>
  <c r="G52" i="1"/>
  <c r="G54" i="1"/>
  <c r="G58" i="1"/>
  <c r="G62" i="1"/>
  <c r="G66" i="1"/>
  <c r="G67" i="1"/>
  <c r="G71" i="1"/>
  <c r="G72" i="1"/>
  <c r="G74" i="1"/>
  <c r="G77" i="1"/>
  <c r="G78" i="1"/>
  <c r="G79" i="1"/>
  <c r="G81" i="1"/>
  <c r="G82" i="1"/>
  <c r="G83" i="1"/>
  <c r="G84" i="1"/>
  <c r="G86" i="1"/>
  <c r="G88" i="1"/>
  <c r="G92" i="1"/>
  <c r="G96" i="1"/>
  <c r="G99" i="1"/>
  <c r="G100" i="1"/>
  <c r="G101" i="1"/>
  <c r="G102" i="1"/>
  <c r="G105" i="1"/>
  <c r="G106" i="1"/>
  <c r="G107" i="1"/>
  <c r="G108" i="1"/>
  <c r="G110" i="1"/>
  <c r="G114" i="1"/>
  <c r="G118" i="1"/>
  <c r="G119" i="1"/>
  <c r="G125" i="1"/>
  <c r="G130" i="1"/>
  <c r="G133" i="1"/>
  <c r="G138" i="1"/>
  <c r="G139" i="1"/>
  <c r="G143" i="1"/>
  <c r="G151" i="1"/>
  <c r="G153" i="1"/>
  <c r="G159" i="1"/>
  <c r="G160" i="1"/>
  <c r="G161" i="1"/>
  <c r="G162" i="1"/>
  <c r="G164" i="1"/>
  <c r="G168" i="1"/>
  <c r="G169" i="1"/>
  <c r="G174" i="1"/>
  <c r="G177" i="1"/>
  <c r="G179" i="1"/>
  <c r="G180" i="1"/>
  <c r="G182" i="1"/>
  <c r="G184" i="1"/>
  <c r="G189" i="1"/>
  <c r="G195" i="1"/>
  <c r="G196" i="1"/>
  <c r="G198" i="1"/>
  <c r="G204" i="1"/>
  <c r="G205" i="1"/>
  <c r="G211" i="1"/>
  <c r="G212" i="1"/>
  <c r="G213" i="1"/>
  <c r="G214" i="1"/>
  <c r="G215" i="1"/>
  <c r="G217" i="1"/>
  <c r="G218" i="1"/>
  <c r="G222" i="1"/>
  <c r="G223" i="1"/>
  <c r="G224" i="1"/>
  <c r="G225" i="1"/>
  <c r="G226" i="1"/>
  <c r="G228" i="1"/>
  <c r="G235" i="1"/>
  <c r="G236" i="1"/>
  <c r="G239" i="1"/>
  <c r="G244" i="1"/>
  <c r="G249" i="1"/>
  <c r="G250" i="1"/>
  <c r="G253" i="1"/>
  <c r="G258" i="1"/>
  <c r="G259" i="1"/>
  <c r="G260" i="1"/>
  <c r="G261" i="1"/>
  <c r="G263" i="1"/>
  <c r="G264" i="1"/>
  <c r="G265" i="1"/>
  <c r="G266" i="1"/>
  <c r="G268" i="1"/>
  <c r="G269" i="1"/>
  <c r="G270" i="1"/>
  <c r="G271" i="1"/>
  <c r="G273" i="1"/>
  <c r="G274" i="1"/>
  <c r="G275" i="1"/>
  <c r="G277" i="1"/>
  <c r="G280" i="1"/>
  <c r="G281" i="1"/>
  <c r="G282" i="1"/>
  <c r="G283" i="1"/>
  <c r="G287" i="1"/>
  <c r="G289" i="1"/>
  <c r="G290" i="1"/>
  <c r="G291" i="1"/>
  <c r="G295" i="1"/>
  <c r="G296" i="1"/>
  <c r="G297" i="1"/>
  <c r="G298" i="1"/>
  <c r="G300" i="1"/>
  <c r="G301" i="1"/>
  <c r="G303" i="1"/>
  <c r="G304" i="1"/>
  <c r="G305" i="1"/>
  <c r="G306" i="1"/>
  <c r="G308" i="1"/>
  <c r="G309" i="1"/>
  <c r="G311" i="1"/>
  <c r="G313" i="1"/>
  <c r="G314" i="1"/>
  <c r="G316" i="1"/>
  <c r="G317" i="1"/>
  <c r="G318" i="1"/>
  <c r="G320" i="1"/>
  <c r="G322" i="1"/>
  <c r="G324" i="1"/>
  <c r="G328" i="1"/>
  <c r="G333" i="1"/>
  <c r="G334" i="1"/>
  <c r="G336" i="1"/>
  <c r="G338" i="1"/>
  <c r="G340" i="1"/>
  <c r="G341" i="1"/>
  <c r="G342" i="1"/>
  <c r="G344" i="1"/>
  <c r="G346" i="1"/>
  <c r="G347" i="1"/>
  <c r="G348" i="1"/>
  <c r="G349" i="1"/>
  <c r="G350" i="1"/>
  <c r="G351" i="1"/>
  <c r="G353" i="1"/>
  <c r="G354" i="1"/>
  <c r="G357" i="1"/>
  <c r="G358" i="1"/>
  <c r="G359" i="1"/>
  <c r="G360" i="1"/>
  <c r="G367" i="1"/>
  <c r="G371" i="1"/>
  <c r="G372" i="1"/>
  <c r="G374" i="1"/>
  <c r="G375" i="1"/>
  <c r="G377" i="1"/>
  <c r="G378" i="1"/>
  <c r="G379" i="1"/>
  <c r="G381" i="1"/>
  <c r="G382" i="1"/>
  <c r="G383" i="1"/>
  <c r="G384" i="1"/>
  <c r="G386" i="1"/>
  <c r="G389" i="1"/>
  <c r="G390" i="1"/>
  <c r="G393" i="1"/>
  <c r="G394" i="1"/>
  <c r="G395" i="1"/>
  <c r="G398" i="1"/>
  <c r="G401" i="1"/>
  <c r="G402" i="1"/>
  <c r="G403" i="1"/>
  <c r="G404" i="1"/>
  <c r="G406" i="1"/>
  <c r="G407" i="1"/>
  <c r="G408" i="1"/>
  <c r="G409" i="1"/>
  <c r="G410" i="1"/>
  <c r="G413" i="1"/>
  <c r="G414" i="1"/>
  <c r="G415" i="1"/>
  <c r="G417" i="1"/>
  <c r="G418" i="1"/>
  <c r="G419" i="1"/>
  <c r="G424" i="1"/>
  <c r="G426" i="1"/>
  <c r="G427" i="1"/>
  <c r="G431" i="1"/>
  <c r="G432" i="1"/>
  <c r="G434" i="1"/>
  <c r="G435" i="1"/>
  <c r="G436" i="1"/>
  <c r="G440" i="1"/>
  <c r="G443" i="1"/>
  <c r="G448" i="1"/>
  <c r="G449" i="1"/>
  <c r="G451" i="1"/>
  <c r="G452" i="1"/>
  <c r="G454" i="1"/>
  <c r="G455" i="1"/>
  <c r="G456" i="1"/>
  <c r="G458" i="1"/>
  <c r="G463" i="1"/>
  <c r="G464" i="1"/>
  <c r="G466" i="1"/>
  <c r="G472" i="1"/>
  <c r="G474" i="1"/>
  <c r="G478" i="1"/>
  <c r="G479" i="1"/>
  <c r="G482" i="1"/>
  <c r="G485" i="1"/>
  <c r="G491" i="1"/>
  <c r="G493" i="1"/>
  <c r="G494" i="1"/>
  <c r="G496" i="1"/>
  <c r="G498" i="1"/>
  <c r="G499" i="1"/>
  <c r="G503" i="1"/>
  <c r="G504" i="1"/>
  <c r="G505" i="1"/>
  <c r="G506" i="1"/>
  <c r="G507" i="1"/>
  <c r="G509" i="1"/>
  <c r="G511" i="1"/>
  <c r="G512" i="1"/>
  <c r="G514" i="1"/>
  <c r="G515" i="1"/>
  <c r="G516" i="1"/>
  <c r="G518" i="1"/>
  <c r="G519" i="1"/>
  <c r="G520" i="1"/>
  <c r="G522" i="1"/>
  <c r="G523" i="1"/>
  <c r="G525" i="1"/>
  <c r="G526" i="1"/>
  <c r="G527" i="1"/>
  <c r="G528" i="1"/>
  <c r="G529" i="1"/>
  <c r="G531" i="1"/>
  <c r="G533" i="1"/>
  <c r="G534" i="1"/>
  <c r="G535" i="1"/>
  <c r="G537" i="1"/>
  <c r="G539" i="1"/>
  <c r="G540" i="1"/>
  <c r="G541" i="1"/>
  <c r="G543" i="1"/>
  <c r="G546" i="1"/>
  <c r="G547" i="1"/>
  <c r="G548" i="1"/>
  <c r="G549" i="1"/>
  <c r="G550" i="1"/>
  <c r="G553" i="1"/>
  <c r="G554" i="1"/>
  <c r="G555" i="1"/>
  <c r="G556" i="1"/>
  <c r="G557" i="1"/>
  <c r="G560" i="1"/>
  <c r="G564" i="1"/>
  <c r="G567" i="1"/>
  <c r="G571" i="1"/>
  <c r="G572" i="1"/>
  <c r="G573" i="1"/>
  <c r="G574" i="1"/>
  <c r="G579" i="1"/>
  <c r="G580" i="1"/>
  <c r="G582" i="1"/>
  <c r="G584" i="1"/>
  <c r="G587" i="1"/>
  <c r="G588" i="1"/>
  <c r="G589" i="1"/>
  <c r="G590" i="1"/>
  <c r="G591" i="1"/>
  <c r="G592" i="1"/>
  <c r="G593" i="1"/>
  <c r="G594"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3" i="1"/>
  <c r="G634" i="1"/>
  <c r="G635" i="1"/>
  <c r="G636" i="1"/>
  <c r="G637" i="1"/>
  <c r="G638" i="1"/>
  <c r="G639" i="1"/>
  <c r="G640" i="1"/>
  <c r="G641" i="1"/>
  <c r="G642" i="1"/>
  <c r="G643" i="1"/>
  <c r="G644" i="1"/>
  <c r="G645" i="1"/>
  <c r="G646" i="1"/>
  <c r="G647" i="1"/>
  <c r="G648" i="1"/>
  <c r="G649" i="1"/>
  <c r="F11" i="1"/>
  <c r="G11" i="1" s="1"/>
  <c r="F9" i="1"/>
  <c r="G9" i="1" s="1"/>
  <c r="G566" i="1" l="1"/>
  <c r="G502" i="1"/>
  <c r="G513" i="1"/>
  <c r="G521" i="1"/>
  <c r="G532" i="1"/>
  <c r="G447" i="1"/>
  <c r="G173" i="1"/>
  <c r="G243" i="1"/>
  <c r="G132" i="1"/>
  <c r="G80" i="1"/>
  <c r="G85" i="1"/>
  <c r="G98" i="1"/>
  <c r="G104" i="1"/>
  <c r="G109" i="1"/>
  <c r="G113" i="1"/>
  <c r="G197" i="1"/>
  <c r="G310" i="1"/>
  <c r="G315" i="1"/>
  <c r="G319" i="1"/>
  <c r="G323" i="1"/>
  <c r="G327" i="1"/>
  <c r="G335" i="1"/>
  <c r="G339" i="1"/>
  <c r="G262" i="1"/>
  <c r="G267" i="1"/>
  <c r="G272" i="1"/>
  <c r="G276" i="1"/>
  <c r="F453" i="1"/>
  <c r="G343" i="1"/>
  <c r="G536" i="1"/>
  <c r="G552" i="1"/>
  <c r="E137" i="1"/>
  <c r="F137" i="1"/>
  <c r="G181" i="1"/>
  <c r="G578" i="1"/>
  <c r="G150" i="1"/>
  <c r="E69" i="1"/>
  <c r="E68" i="1" s="1"/>
  <c r="E370" i="1"/>
  <c r="E376" i="1"/>
  <c r="G465" i="1"/>
  <c r="G148" i="1"/>
  <c r="G216" i="1"/>
  <c r="E221" i="1"/>
  <c r="E220" i="1" s="1"/>
  <c r="E219" i="1" s="1"/>
  <c r="G373" i="1"/>
  <c r="G380" i="1"/>
  <c r="G385" i="1"/>
  <c r="G392" i="1"/>
  <c r="G412" i="1"/>
  <c r="G416" i="1"/>
  <c r="E453" i="1"/>
  <c r="E126" i="1"/>
  <c r="E120" i="1" s="1"/>
  <c r="G227" i="1"/>
  <c r="G299" i="1"/>
  <c r="G430" i="1"/>
  <c r="E429" i="1"/>
  <c r="E428" i="1" s="1"/>
  <c r="E420" i="1" s="1"/>
  <c r="G457" i="1"/>
  <c r="F570" i="1"/>
  <c r="F569" i="1" s="1"/>
  <c r="F568" i="1" s="1"/>
  <c r="F370" i="1"/>
  <c r="G559" i="1"/>
  <c r="G484" i="1"/>
  <c r="G477" i="1"/>
  <c r="G129" i="1"/>
  <c r="F69" i="1"/>
  <c r="F97" i="1"/>
  <c r="F93" i="1" s="1"/>
  <c r="E158" i="1"/>
  <c r="E178" i="1"/>
  <c r="G446" i="1"/>
  <c r="G397" i="1"/>
  <c r="G286" i="1"/>
  <c r="G167" i="1"/>
  <c r="G91" i="1"/>
  <c r="G46" i="1"/>
  <c r="G87" i="1"/>
  <c r="E194" i="1"/>
  <c r="E193" i="1" s="1"/>
  <c r="E192" i="1" s="1"/>
  <c r="E187" i="1"/>
  <c r="F492" i="1"/>
  <c r="F488" i="1" s="1"/>
  <c r="G530" i="1"/>
  <c r="G545" i="1"/>
  <c r="G563" i="1"/>
  <c r="G490" i="1"/>
  <c r="G442" i="1"/>
  <c r="G423" i="1"/>
  <c r="G366" i="1"/>
  <c r="G252" i="1"/>
  <c r="G176" i="1"/>
  <c r="G124" i="1"/>
  <c r="E75" i="1"/>
  <c r="E356" i="1"/>
  <c r="E355" i="1" s="1"/>
  <c r="F429" i="1"/>
  <c r="E492" i="1"/>
  <c r="G583" i="1"/>
  <c r="F585" i="1"/>
  <c r="G585" i="1" s="1"/>
  <c r="G586" i="1"/>
  <c r="F577" i="1"/>
  <c r="F576" i="1" s="1"/>
  <c r="E577" i="1"/>
  <c r="E570" i="1"/>
  <c r="G570" i="1" s="1"/>
  <c r="F551" i="1"/>
  <c r="E538" i="1"/>
  <c r="F538" i="1"/>
  <c r="G565" i="1"/>
  <c r="F562" i="1"/>
  <c r="F561" i="1" s="1"/>
  <c r="E561" i="1"/>
  <c r="G558" i="1"/>
  <c r="E551" i="1"/>
  <c r="E524" i="1"/>
  <c r="F524" i="1"/>
  <c r="F501" i="1"/>
  <c r="E501" i="1"/>
  <c r="G497" i="1"/>
  <c r="G489" i="1"/>
  <c r="G481" i="1"/>
  <c r="G483" i="1"/>
  <c r="F475" i="1"/>
  <c r="E480" i="1"/>
  <c r="G480" i="1" s="1"/>
  <c r="F468" i="1"/>
  <c r="F467" i="1" s="1"/>
  <c r="E468" i="1"/>
  <c r="E467" i="1" s="1"/>
  <c r="G462" i="1"/>
  <c r="F461" i="1"/>
  <c r="E461" i="1"/>
  <c r="E445" i="1" s="1"/>
  <c r="G453" i="1"/>
  <c r="G450" i="1"/>
  <c r="F428" i="1"/>
  <c r="G441" i="1"/>
  <c r="G439" i="1"/>
  <c r="F438" i="1"/>
  <c r="F421" i="1"/>
  <c r="G421" i="1" s="1"/>
  <c r="G422" i="1"/>
  <c r="F400" i="1"/>
  <c r="F399" i="1" s="1"/>
  <c r="E400" i="1"/>
  <c r="G396" i="1"/>
  <c r="F391" i="1"/>
  <c r="F387" i="1" s="1"/>
  <c r="E391" i="1"/>
  <c r="E387" i="1" s="1"/>
  <c r="G388" i="1"/>
  <c r="F376" i="1"/>
  <c r="G365" i="1"/>
  <c r="E362" i="1"/>
  <c r="F356" i="1"/>
  <c r="G352" i="1"/>
  <c r="E294" i="1"/>
  <c r="E293" i="1" s="1"/>
  <c r="F294" i="1"/>
  <c r="F257" i="1"/>
  <c r="E278" i="1"/>
  <c r="G284" i="1"/>
  <c r="G285" i="1"/>
  <c r="G288" i="1"/>
  <c r="F278" i="1"/>
  <c r="G278" i="1" s="1"/>
  <c r="E257" i="1"/>
  <c r="F247" i="1"/>
  <c r="G247" i="1" s="1"/>
  <c r="G248" i="1"/>
  <c r="F241" i="1"/>
  <c r="G241" i="1" s="1"/>
  <c r="G242" i="1"/>
  <c r="F237" i="1"/>
  <c r="G237" i="1" s="1"/>
  <c r="F229" i="1"/>
  <c r="F221" i="1"/>
  <c r="F220" i="1" s="1"/>
  <c r="E209" i="1"/>
  <c r="E208" i="1" s="1"/>
  <c r="E207" i="1" s="1"/>
  <c r="F209" i="1"/>
  <c r="F187" i="1"/>
  <c r="G187" i="1" s="1"/>
  <c r="G188" i="1"/>
  <c r="F178" i="1"/>
  <c r="G175" i="1"/>
  <c r="G172" i="1"/>
  <c r="F199" i="1"/>
  <c r="F194" i="1"/>
  <c r="G76" i="1"/>
  <c r="F165" i="1"/>
  <c r="G165" i="1" s="1"/>
  <c r="G166" i="1"/>
  <c r="F158" i="1"/>
  <c r="G131" i="1"/>
  <c r="F127" i="1"/>
  <c r="G128" i="1"/>
  <c r="F122" i="1"/>
  <c r="G122" i="1" s="1"/>
  <c r="G123" i="1"/>
  <c r="F116" i="1"/>
  <c r="G116" i="1" s="1"/>
  <c r="G117" i="1"/>
  <c r="E103" i="1"/>
  <c r="F103" i="1"/>
  <c r="E97" i="1"/>
  <c r="G95" i="1"/>
  <c r="F75" i="1"/>
  <c r="G70" i="1"/>
  <c r="G65" i="1"/>
  <c r="G94" i="1"/>
  <c r="F89" i="1"/>
  <c r="G89" i="1" s="1"/>
  <c r="G90" i="1"/>
  <c r="F68" i="1"/>
  <c r="G64" i="1"/>
  <c r="G61" i="1"/>
  <c r="G60" i="1"/>
  <c r="G57" i="1"/>
  <c r="G55" i="1"/>
  <c r="G56" i="1"/>
  <c r="E45" i="1"/>
  <c r="F45" i="1"/>
  <c r="E39" i="1"/>
  <c r="E38" i="1" s="1"/>
  <c r="G40" i="1"/>
  <c r="F39" i="1"/>
  <c r="F38" i="1" s="1"/>
  <c r="G35" i="1"/>
  <c r="F33" i="1"/>
  <c r="G33" i="1" s="1"/>
  <c r="G27" i="1"/>
  <c r="E21" i="1"/>
  <c r="E20" i="1" s="1"/>
  <c r="F26" i="1"/>
  <c r="G26" i="1" s="1"/>
  <c r="F22" i="1"/>
  <c r="F14" i="1"/>
  <c r="F13" i="1" s="1"/>
  <c r="G13" i="1" s="1"/>
  <c r="F8" i="1"/>
  <c r="E369" i="1" l="1"/>
  <c r="E171" i="1"/>
  <c r="E170" i="1" s="1"/>
  <c r="G370" i="1"/>
  <c r="G97" i="1"/>
  <c r="G429" i="1"/>
  <c r="G428" i="1"/>
  <c r="E136" i="1"/>
  <c r="E135" i="1" s="1"/>
  <c r="G194" i="1"/>
  <c r="F369" i="1"/>
  <c r="F368" i="1" s="1"/>
  <c r="E488" i="1"/>
  <c r="F445" i="1"/>
  <c r="F444" i="1" s="1"/>
  <c r="G178" i="1"/>
  <c r="E206" i="1"/>
  <c r="E37" i="1"/>
  <c r="G103" i="1"/>
  <c r="E134" i="1"/>
  <c r="E475" i="1"/>
  <c r="G356" i="1"/>
  <c r="E569" i="1"/>
  <c r="G569" i="1" s="1"/>
  <c r="F7" i="1"/>
  <c r="G7" i="1" s="1"/>
  <c r="G8" i="1"/>
  <c r="E93" i="1"/>
  <c r="E63" i="1" s="1"/>
  <c r="E6" i="1" s="1"/>
  <c r="G158" i="1"/>
  <c r="F219" i="1"/>
  <c r="G219" i="1" s="1"/>
  <c r="E444" i="1"/>
  <c r="F575" i="1"/>
  <c r="G577" i="1"/>
  <c r="E576" i="1"/>
  <c r="G576" i="1" s="1"/>
  <c r="G538" i="1"/>
  <c r="G551" i="1"/>
  <c r="F500" i="1"/>
  <c r="F487" i="1" s="1"/>
  <c r="G561" i="1"/>
  <c r="G562" i="1"/>
  <c r="G524" i="1"/>
  <c r="E500" i="1"/>
  <c r="G501" i="1"/>
  <c r="G492" i="1"/>
  <c r="G488" i="1"/>
  <c r="G475" i="1"/>
  <c r="G467" i="1"/>
  <c r="G468" i="1"/>
  <c r="G461" i="1"/>
  <c r="F437" i="1"/>
  <c r="G437" i="1" s="1"/>
  <c r="G438" i="1"/>
  <c r="G400" i="1"/>
  <c r="E399" i="1"/>
  <c r="G399" i="1" s="1"/>
  <c r="G391" i="1"/>
  <c r="G387" i="1"/>
  <c r="G376" i="1"/>
  <c r="G369" i="1"/>
  <c r="E361" i="1"/>
  <c r="F355" i="1"/>
  <c r="G355" i="1" s="1"/>
  <c r="G294" i="1"/>
  <c r="F293" i="1"/>
  <c r="E256" i="1"/>
  <c r="E255" i="1" s="1"/>
  <c r="F256" i="1"/>
  <c r="G257" i="1"/>
  <c r="F246" i="1"/>
  <c r="F240" i="1"/>
  <c r="G240" i="1" s="1"/>
  <c r="G221" i="1"/>
  <c r="G209" i="1"/>
  <c r="F208" i="1"/>
  <c r="G208" i="1" s="1"/>
  <c r="F171" i="1"/>
  <c r="F170" i="1" s="1"/>
  <c r="G170" i="1" s="1"/>
  <c r="F193" i="1"/>
  <c r="G193" i="1" s="1"/>
  <c r="G127" i="1"/>
  <c r="F126" i="1"/>
  <c r="G126" i="1" s="1"/>
  <c r="G69" i="1"/>
  <c r="G68" i="1"/>
  <c r="G137" i="1"/>
  <c r="F136" i="1"/>
  <c r="G136" i="1" s="1"/>
  <c r="F121" i="1"/>
  <c r="F115" i="1"/>
  <c r="G115" i="1" s="1"/>
  <c r="G75" i="1"/>
  <c r="F63" i="1"/>
  <c r="G59" i="1"/>
  <c r="G39" i="1"/>
  <c r="G45" i="1"/>
  <c r="G38" i="1"/>
  <c r="F37" i="1"/>
  <c r="G37" i="1" s="1"/>
  <c r="G22" i="1"/>
  <c r="F21" i="1"/>
  <c r="G14" i="1"/>
  <c r="G93" i="1" l="1"/>
  <c r="G445" i="1"/>
  <c r="E568" i="1"/>
  <c r="G568" i="1" s="1"/>
  <c r="F120" i="1"/>
  <c r="G120" i="1" s="1"/>
  <c r="F486" i="1"/>
  <c r="E575" i="1"/>
  <c r="G575" i="1" s="1"/>
  <c r="G500" i="1"/>
  <c r="E487" i="1"/>
  <c r="G444" i="1"/>
  <c r="G476" i="1"/>
  <c r="F420" i="1"/>
  <c r="G420" i="1" s="1"/>
  <c r="E368" i="1"/>
  <c r="G368" i="1" s="1"/>
  <c r="E292" i="1"/>
  <c r="F292" i="1"/>
  <c r="G293" i="1"/>
  <c r="G256" i="1"/>
  <c r="F255" i="1"/>
  <c r="G255" i="1" s="1"/>
  <c r="G246" i="1"/>
  <c r="F245" i="1"/>
  <c r="G245" i="1" s="1"/>
  <c r="G220" i="1"/>
  <c r="F207" i="1"/>
  <c r="F206" i="1" s="1"/>
  <c r="G171" i="1"/>
  <c r="F192" i="1"/>
  <c r="G192" i="1" s="1"/>
  <c r="F135" i="1"/>
  <c r="G121" i="1"/>
  <c r="G63" i="1"/>
  <c r="G21" i="1"/>
  <c r="F20" i="1"/>
  <c r="E486" i="1" l="1"/>
  <c r="G486" i="1" s="1"/>
  <c r="E254" i="1"/>
  <c r="E5" i="1" s="1"/>
  <c r="G487" i="1"/>
  <c r="G292" i="1"/>
  <c r="F254" i="1"/>
  <c r="G206" i="1"/>
  <c r="G207" i="1"/>
  <c r="F134" i="1"/>
  <c r="G134" i="1" s="1"/>
  <c r="G135" i="1"/>
  <c r="G20" i="1"/>
  <c r="F6" i="1"/>
  <c r="G254" i="1" l="1"/>
  <c r="G6" i="1"/>
  <c r="F5" i="1"/>
  <c r="G5" i="1" l="1"/>
</calcChain>
</file>

<file path=xl/sharedStrings.xml><?xml version="1.0" encoding="utf-8"?>
<sst xmlns="http://schemas.openxmlformats.org/spreadsheetml/2006/main" count="2649" uniqueCount="595">
  <si>
    <t>Наименование</t>
  </si>
  <si>
    <t>Раздел (подраздел)</t>
  </si>
  <si>
    <t>ЦСР</t>
  </si>
  <si>
    <t>ВР</t>
  </si>
  <si>
    <t>ВСЕГО</t>
  </si>
  <si>
    <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</si>
  <si>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</si>
  <si>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</si>
  <si>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</si>
  <si>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</si>
  <si>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Непрограммное направление деятельности реализация функций органов местного самоуправления администрации МО "Ахтубинский район"</t>
  </si>
  <si>
    <t>99 0 00 00000</t>
  </si>
  <si>
    <t>Глава муниципального образования Ахтубинского района в рамках непрограммного направления деятельности реализация функций органов местного самоуправления МО "Ахтубинский район"</t>
  </si>
  <si>
    <t>99 1 00 00020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</si>
  <si>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</si>
  <si>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</si>
  <si>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Поощрение достижений наилучших показателей социально-экономического развития муниципальных образований за отчетный финансовый год в рамках непрограммного направления деятельности реализация функций органов местного самоуправления МО "Ахтубинский район"</t>
  </si>
  <si>
    <t>99 1 00 Д0060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</si>
  <si>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</si>
  <si>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</si>
  <si>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Иные непрограммные мероприятия</t>
  </si>
  <si>
    <t>98 0 00 00000</t>
  </si>
  <si>
    <t>Расходы на обеспечение функций органов местного самоуправления Ахтубинского района в рамках непрограммных мероприятий</t>
  </si>
  <si>
    <t>98 1 00 00010</t>
  </si>
  <si>
    <t>Закупка товаров, работ и услуг для обеспечения государственных (муниципальных) нужд</t>
  </si>
  <si>
    <t>200</t>
  </si>
  <si>
    <t>Председатель представительного органа муниципального образования в рамках непрограммных мероприятий</t>
  </si>
  <si>
    <t>98 1 00 00030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</si>
  <si>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</si>
  <si>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</si>
  <si>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МП "Реализация функций органов местного самоуправления муниципального образования "Ахтубинский район"</t>
  </si>
  <si>
    <t>23 0 00 00000</t>
  </si>
  <si>
    <t>"Создание условий для организации деятельности административной комиссии  в администрации МО "Ахтубинский район"</t>
  </si>
  <si>
    <t>23 2 00 00000</t>
  </si>
  <si>
    <t>Содержание административных комиссий в рамках подпрограммы "Создание условий для организации деятельности административной комиссии  в администрации МО "Ахтубинский район" муниципальной программы "Реализация функций органов местного самоуправления"</t>
  </si>
  <si>
    <t>23 2 00 60120</t>
  </si>
  <si>
    <t>Подпрограмма "Обеспечение эффективной финансово-хозяйственной деятельности администрации МО "Ахтубинский район"</t>
  </si>
  <si>
    <t>23 В 00 00000</t>
  </si>
  <si>
    <t>Расходы на обеспечение функций органов местного самоуправления Ахтубинского района в рамках подпрограммы "Обеспечение эффективной финансово-хозяйственной деятельности администрации МО "Ахтубинский район" муниципальной программы "Реализация функций органов местного самоуправления"</t>
  </si>
  <si>
    <t>23 В 00 00010</t>
  </si>
  <si>
    <t>Иные бюджетные ассигнования</t>
  </si>
  <si>
    <t>800</t>
  </si>
  <si>
    <t>Поощрение достижений наилучших показателей социально-экономического развития муниципальных образований за отчетный финансовый год в рамках ВЦП "Обеспечение эффективной финансово-хозяйственной деятельности администрации МО "Ахтубинский район" муниципальной программы "Реализация функций органов местного самоуправления"</t>
  </si>
  <si>
    <t>23 В 00 Д0060</t>
  </si>
  <si>
    <t>Судебная система</t>
  </si>
  <si>
    <t>0105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</si>
  <si>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в рамках непрограммных направлений</t>
  </si>
  <si>
    <t>99 2 00 51200</t>
  </si>
  <si>
    <t>Обеспечение деятельности финансовых, налоговых и таможенных органов и органов финансового (финансово-бюджетного) надзора</t>
  </si>
  <si>
    <t>0106</t>
  </si>
  <si>
    <t>МП "Повышение эффективности управления муниципальными финансами"</t>
  </si>
  <si>
    <t>21 0 00 00000</t>
  </si>
  <si>
    <t>Подпрограмма "Обеспечение эффективного управления финансами Ахтубинского района"</t>
  </si>
  <si>
    <t>21 В 00 00000</t>
  </si>
  <si>
    <t>Расходы на обеспечение функций органов местного самоуправления Ахтубинского района в рамках подпрограммы "Обеспечение эффективного управления финансами Ахтубинского района" муниципальной программы "Повышение эффективности управления муниципальными финансами"</t>
  </si>
  <si>
    <t>21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</si>
  <si>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"Обеспечение эффективного управления финансами Ахтубинского района" муниципальной программы "Повышение эффективности управления муниципальными финансами"</t>
  </si>
  <si>
    <t>21 В 00 Д0060</t>
  </si>
  <si>
    <t>98 2 00 00010</t>
  </si>
  <si>
    <t>Реализация муниципальным районом полномочий, переданных поселениями согласно заключенным соглашениям в рамках непрограммных мероприятий</t>
  </si>
  <si>
    <t>98 2 00 Л0010</t>
  </si>
  <si>
    <t>Зарезервированные средства в рамках непрограммных мероприятий</t>
  </si>
  <si>
    <t>98 4 00 00050</t>
  </si>
  <si>
    <t>Обеспечение проведения выборов и референдумов</t>
  </si>
  <si>
    <t>0107</t>
  </si>
  <si>
    <t>Проведение выборов в муниципальном образовании "Ахтубинский район" в рамках непрограммных направлений</t>
  </si>
  <si>
    <t>98 6 00 Р0100</t>
  </si>
  <si>
    <t>Резервные фонды</t>
  </si>
  <si>
    <t>0111</t>
  </si>
  <si>
    <t>Резервный фонд местной администрации в рамках непрограммных мероприятий</t>
  </si>
  <si>
    <t>98 3 00 80020</t>
  </si>
  <si>
    <t>Другие общегосударственные вопросы</t>
  </si>
  <si>
    <t>0113</t>
  </si>
  <si>
    <t>МП "Обеспечение общественного порядка и противодействие преступности в Ахтубинском районе"</t>
  </si>
  <si>
    <t>02 0 00 00000</t>
  </si>
  <si>
    <t>"Профилактика правонарушений и усиление борьбы с преступностью в Ахтубинском районе"</t>
  </si>
  <si>
    <t>02 1 00 00000</t>
  </si>
  <si>
    <t>Мероприятия, направленные на укрепление стабильности общества, улучшение качества жизни населения, состояния защищенности граждан и общества от преступных посягательств в рамках подпрограммы "Профилактика правонарушений и усиление борьбы с преступностью в Ахтубинском районе" муниципальной программы "Обеспечение общественного порядка и противодействие преступности в Ахтубинском районе"</t>
  </si>
  <si>
    <t>02 1 00 Р0030</t>
  </si>
  <si>
    <t>МП "Развитие культуры и сохранение культурного наследия Ахтубинского района"</t>
  </si>
  <si>
    <t>04 0 00 00000</t>
  </si>
  <si>
    <t>"Обеспечение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t>
  </si>
  <si>
    <t>04 7 00 00000</t>
  </si>
  <si>
    <t>Обеспечение деятельности муниципальных учреждений Ахтубинского района по централизованному бухгалтерскому обслуживанию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</si>
  <si>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04 7 00 10060</t>
  </si>
  <si>
    <t>Расходы, связанные с оплатой коммунальных услуг,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</si>
  <si>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К0010</t>
  </si>
  <si>
    <t>МП "Создание условий для функционирования органов местного самоуправления муниципального образования "Ахтубинский район"</t>
  </si>
  <si>
    <t>20 0 00 00000</t>
  </si>
  <si>
    <t>Обеспечение деятельности муниципальных учреждений Ахтубинского района по хозяйственному и транспортному обслуживанию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</si>
  <si>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20 0 00 10150</t>
  </si>
  <si>
    <t>Обеспечение деятельности Единой дежурно-диспетчерской службы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</si>
  <si>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20 0 00 10160</t>
  </si>
  <si>
    <t xml:space="preserve">Создание условий для устойчивого функционирования зданий, сооружений, инженерных коммуникаций, ограждений и территории учреждений Ахтубинского района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 </t>
  </si>
  <si>
    <t>20 0 00 80030</t>
  </si>
  <si>
    <t>Мероприятия по обслуживанию газовых котельных и поставке газа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</si>
  <si>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Г0010</t>
  </si>
  <si>
    <t>Расходы, связанные с оплатой коммунальных услуг в рамках муниципальной программы "Создание условий для функционирования органов местного самоуправления муниципального образования "Ахтубинский район"</t>
  </si>
  <si>
    <t>20 0 00 К0010</t>
  </si>
  <si>
    <t>"Празднование Дня Района"</t>
  </si>
  <si>
    <t>23 4 00 00000</t>
  </si>
  <si>
    <t>Проведение мероприятий, посвященных знаменательной дате в рамках подпрограммы "Празднование дня района" муниципальной программы "Реализация функций органов местного самоуправления"</t>
  </si>
  <si>
    <t>23 4 00 Р0050</t>
  </si>
  <si>
    <t>МП «Совершенствование системы управления муниципальной собственностью МО "Ахтубинский район»</t>
  </si>
  <si>
    <t>25 0 00 00000</t>
  </si>
  <si>
    <t>"Функционирование системы управления и распоряжения муниципальной собственностью"</t>
  </si>
  <si>
    <t>25 1 00 00000</t>
  </si>
  <si>
    <t>Функционирование системы управления и распоряжения муниципальной собственностью  в рамках подпрограммы "Функционирование системы управления и распоряжения муниципальной собственностью" муниципальной программы «Совершенствование системы управления муниципальной собственностью Ахтубинского района»</t>
  </si>
  <si>
    <t>25 1 00 Р0090</t>
  </si>
  <si>
    <t>Подпрограмма "Обеспечение эффективного управления муниципальной собственностью МО "Ахтубинский район"</t>
  </si>
  <si>
    <t>25 В 00 00000</t>
  </si>
  <si>
    <t>Расходы на обеспечение функций органов местного самоуправления Ахтубинского района в рамках подпрограммы "Обеспечение эффективного управления муниципальной собственностью МО "Ахтубинский район" муниципальной программы "Совершенствование системы управления муниципальной собственностью МО "Ахтубинский район"</t>
  </si>
  <si>
    <t>25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</si>
  <si>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"Обеспечение эффективного управления муниципальной собственностью МО "Ахтубинский район" муниципальной программы «Совершенствование системы управления муниципальной собственностью МО "Ахтубинский район»</t>
  </si>
  <si>
    <t>25 В 00 Д0060</t>
  </si>
  <si>
    <t>Обязательные платежи и взносы собственников помещений многоквартирного дома в целях оплаты работ, услуг по содержанию и ремонту общего имущества многоквартирного дома  в рамках непрограммных мероприятий</t>
  </si>
  <si>
    <t>98 5 00 Р0110</t>
  </si>
  <si>
    <t>Исполнение судебных актов по обращению взыскания на средства бюджета в рамках непрограммных мероприятий</t>
  </si>
  <si>
    <t>98 8 00 80300</t>
  </si>
  <si>
    <t>Исполнение судебных актов по искам Публичного акционерного общества "Астраханская энергосбытовая компания" в рамках непрограммных мероприятий</t>
  </si>
  <si>
    <t>98 8 00 80301</t>
  </si>
  <si>
    <t>Исполнение решений судов в рамках непрограммных мероприятий</t>
  </si>
  <si>
    <t>98 8 00 80302</t>
  </si>
  <si>
    <t>Взнос в уставный фонд муниципального унитарного предприятия в рамках непрограммных мероприятий</t>
  </si>
  <si>
    <t>98 9 00 80280</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</si>
  <si>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</si>
  <si>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</si>
  <si>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</si>
  <si>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</si>
  <si>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</si>
  <si>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</si>
  <si>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Гражданская оборона</t>
  </si>
  <si>
    <t>0309</t>
  </si>
  <si>
    <t>МП «Обеспечение безопасности жизнедеятельности населения Ахтубинского района»</t>
  </si>
  <si>
    <t>24 0 00 00000</t>
  </si>
  <si>
    <t>"Обеспечение населенных пунктов Ахтубинского района силами, материально-техническими и иными средствами для ликвидации чрезвычайных ситуаций"</t>
  </si>
  <si>
    <t>24 3 00 00000</t>
  </si>
  <si>
    <t>Обеспечение защиты населения и территорий от чрезвычайных ситуаций природного и техногенного характера, реализация мероприятий по гражданской обороне в рамках подпрограммы "Организация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 муниципальной программы «Обеспечение безопасности жизнедеятельности населения Ахтубинского района»</t>
  </si>
  <si>
    <t>24 3 00 Р0160</t>
  </si>
  <si>
    <t>Защита населения и территории от чрезвычайных ситуаций природного и техногенного характера, пожарная безопасность</t>
  </si>
  <si>
    <t>0310</t>
  </si>
  <si>
    <t>"Обеспечение первичных мер пожарной безопасности в границах МО "Ахтубинский район"</t>
  </si>
  <si>
    <t>24 2 00 00000</t>
  </si>
  <si>
    <t>Обеспечение первичных мер пожарной безопасности в границах МО "Ахтубинский район" за границами городских и сельских населенных пунктов в рамках подпрограммы "Обеспечение первичных мер пожарной безопасности в границах МО "Ахтубинский район" муниципальной программы «Обеспечение безопасности жизнедеятельности населения Ахтубинского района»</t>
  </si>
  <si>
    <t>24 2 00 Р0130</t>
  </si>
  <si>
    <t>НАЦИОНАЛЬНАЯ ЭКОНОМИКА</t>
  </si>
  <si>
    <t>0400</t>
  </si>
  <si>
    <t>Сельское хозяйство и рыболовство</t>
  </si>
  <si>
    <t>0405</t>
  </si>
  <si>
    <t>МП "Развитие агропромышленного комплекса Ахтубинского района"</t>
  </si>
  <si>
    <t>13 0 00 00000</t>
  </si>
  <si>
    <t>Оказание государственной поддержки по развитию сельскохозяйственного производства в Ахтубинском районе в рамках муниципальной программы "Развитие агропромышленного комплекса Ахтубинского района"</t>
  </si>
  <si>
    <t>13 2 00 00000</t>
  </si>
  <si>
    <t>Поддержка сельскохозяйственного производства по отдельным подотраслям растениеводства и животноводства в агропромышленном комплексе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</si>
  <si>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13 2 00 65080</t>
  </si>
  <si>
    <t>Cтимулирование увеличения производства картофеля и овощей в рамках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</si>
  <si>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R0140</t>
  </si>
  <si>
    <t>Стимулирование увеличения производства картофеля и овощей (Посевная площадь под овощами открытого грунта в сельскохозяйственных организациях, крестьянских (фермерских) хозяйствах, включая индивидуальных предпринимателей, составила) (Стимулирование увеличения производства овощей),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</si>
  <si>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R0146</t>
  </si>
  <si>
    <t>Стимулирование увеличения производства картофеля и овощей (Посевная площадь под картофелем в сельскохозяйственных организациях, крестьянских (фермерских) хозяйствах, включая индивидуальных предпринимателей, составила) (Стимулирование увеличения производства картофеля),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</si>
  <si>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R0147</t>
  </si>
  <si>
    <t>Поддержка приоритетных направлений агропромышленного комплекса и развитие малых форм хозяйствования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</si>
  <si>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R5010</t>
  </si>
  <si>
    <t>Поддержка приоритетных направлений агропромышленного комплекса и развитие малых форм хозяйствования (Достигнута численность маточного товарного поголовья крупного рогатого скота специализированных мясных пород, за исключением племенных животных) (Возмещение части затрат на развитие мясного животноводства (крупный рогатый скот), за исключением племенных животных),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</si>
  <si>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R5015</t>
  </si>
  <si>
    <t>Поддержка приоритетных направлений агропромышленного комплекса и развитие малых форм хозяйствования (Достигнута численность маточного товарного поголовья овец и коз (в том числе ярок и козочек от года и старше), за исключением племенных животных) (Возмещение части затрат на развитие мясного животноводства (овцы и козы), за исключением племенных животных),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</si>
  <si>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R5017</t>
  </si>
  <si>
    <t>Поддержка сельскохозяйственного производства по отдельным подотраслям растениеводства и животноводства агропромышленного комплекса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</si>
  <si>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R5080</t>
  </si>
  <si>
    <t>Поддержка сельскохозяйственного производства по отдельным подотрослям растениеводства и животноводства в агропромышленном комплексе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</si>
  <si>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2 00 П1480</t>
  </si>
  <si>
    <t>Подпрограмма "Осуществление полномочий по развитию сельскохозяйственного производства в Ахтубинском районе" в рамках муниципальной программы "Развитие агропромышленного комплекса Ахтубинского района"</t>
  </si>
  <si>
    <t>13 В 00 00000</t>
  </si>
  <si>
    <t>Осуществление управленческих функций органами местного самоуправления по поддержке сельскохозяйственного производства в рамках подпрограммы "Осуществление полномочий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</si>
  <si>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В 00 60020</t>
  </si>
  <si>
    <t>Поощрение достижений наилучших показателей социально-экономического развития муниципальных образований за отчетный финансовый год в рамках ВЦП "Осуществление полномочий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</si>
  <si>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13 В 00 Д0060</t>
  </si>
  <si>
    <t>МП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</si>
  <si>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14 0 00 00000</t>
  </si>
  <si>
    <t>Уменьшение численности безнадзорных животных в Ахтубинском районе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</si>
  <si>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14 4 00 00000</t>
  </si>
  <si>
    <t>Организация мероприятий при осуществлении деятельности по обращению с животными без владельцев на территории МО "Ахтубинский район" в рамках подпрограммы "Регулирование численности безнадзорных животных, обеспечение порядка и спокойствия населения на территории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</si>
  <si>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14 4 00 63130</t>
  </si>
  <si>
    <t>Дорожное хозяйство (дорожные фонды)</t>
  </si>
  <si>
    <t>0409</t>
  </si>
  <si>
    <t>МП "Комплексное развитие дорожной инфраструктуры Ахтубинского района"</t>
  </si>
  <si>
    <t>17 0 00 00000</t>
  </si>
  <si>
    <t>"Обустройство пешеходных переходов в сельских населенных пунктах Ахтубинского района"</t>
  </si>
  <si>
    <t>17 1 00 00000</t>
  </si>
  <si>
    <t>Обеспечение безопасности пешеходов на дорогах за счет средств дорожного фонда МО "Ахтубинский район" в рамках подпрограммы "Обустройство пешеходных переходов в сельских населенных пунктах Ахтубинского района" муниципальной программы "Комплексное развитие дорожной инфраструктуры Ахтубинского района"</t>
  </si>
  <si>
    <t>17 1 00 80110</t>
  </si>
  <si>
    <t xml:space="preserve">"Паспортизация и принятие в муниципальную собственность автомобильных дорог местного значения общего пользования муниципальных образований Ахтубинского района" </t>
  </si>
  <si>
    <t>17 2 00 00000</t>
  </si>
  <si>
    <t>Инвентаризация, паспортизация и принятие в муниципальную собственность автомобильных дорог за счет средств дорожного фонда МО "Ахтубинский район" в рамках подпрограммы "Паспортизация и принятие в муниципальную собственность автомобильных дорог местного значения общего пользования муниципальных образований Ахтубинского района" муниципальной программы "Комплексное развитие дорожной инфраструктуры Ахтубинского района"</t>
  </si>
  <si>
    <t>17 2 00 80120</t>
  </si>
  <si>
    <t>"Развитие дорожного хозяйства на территории сельских поселений Ахтубинского района"</t>
  </si>
  <si>
    <t>17 3 00 00000</t>
  </si>
  <si>
    <t>Содержание автомобильных дорог за счет средств дорожного фонда МО "Ахтубинский район"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</si>
  <si>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17 3 00 80260</t>
  </si>
  <si>
    <t>Ремонт, капитальный ремонт автомобильных дорог общего пользования местного значения за счет средств дорожного фонда МО "Ахтубинский район"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</si>
  <si>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17 3 00 82170</t>
  </si>
  <si>
    <t>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сельских поселений Ахтубинского района" муниципальной программы "Комплексное развитие дорожной инфраструктуры Ахтубинского района"</t>
  </si>
  <si>
    <t>17 3 00 S2510</t>
  </si>
  <si>
    <t>17 3 00 П0480</t>
  </si>
  <si>
    <t>"Развитие дорожного хозяйства на территории городских поселений Ахтубинского района"</t>
  </si>
  <si>
    <t>17 4 00 00000</t>
  </si>
  <si>
    <t>Иные межбюджетные трансферты из бюджета муниципального образования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</si>
  <si>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17 4 00 S2510</t>
  </si>
  <si>
    <t>Межбюджетные трансферты</t>
  </si>
  <si>
    <t>500</t>
  </si>
  <si>
    <t>Иные межбюджетные трансферты из бюджета МО "Ахтубинский муниципальный район Астраханской области" бюджетам муниципальных образований Ахтубинского района на повышение технического уровня транспортно-эксплуатационного состояния автомобильных дорог местного значения  в рамках подпрограммы "Развитие дорожного хозяйства на территории городских поселений Ахтубинского района" муниципальной программы "Комплексное развитие дорожной инфраструктуры Ахтубинского района"</t>
  </si>
  <si>
    <t>17 4 00 П0480</t>
  </si>
  <si>
    <t>Другие вопросы в области национальной экономики</t>
  </si>
  <si>
    <t>0412</t>
  </si>
  <si>
    <t>МП "Стимулирование развития жилищного строительства"</t>
  </si>
  <si>
    <t>16 0 00 00000</t>
  </si>
  <si>
    <t>"Развитие жилищного строительства на территории МО "Ахтубинский район"</t>
  </si>
  <si>
    <t>16 1 00 00000</t>
  </si>
  <si>
    <t>Проведение работ по описанию местоположения границ населенных пунктов, территориальных зон в рамках подпрограммы "Развитие жилищного строительства на территории МО "Ахтубинский район" муниципальной программы "Стимулирование развития жилищного строительства"</t>
  </si>
  <si>
    <t>16 1 00 S0480</t>
  </si>
  <si>
    <t>Разработка градостроительной документации, разработка документов по планировке территории в рамках подпрограммы "Развитие жилищного строительства на территории МО "Ахтубинский район" муниципальной программы "Стимулирование развития жилищного строительства"</t>
  </si>
  <si>
    <t>16 1 00 Р0080</t>
  </si>
  <si>
    <t>Проведение комплексных кадастровых работ в рамках подпрограммы "Функционирование системы управления и распоряжения муниципальной собственностью" муниципальной программы «Совершенствование системы управления муниципальной собственностью Ахтубинского района»</t>
  </si>
  <si>
    <t>25 1 00 L5110</t>
  </si>
  <si>
    <t>ЖИЛИЩНО-КОММУНАЛЬНОЕ ХОЗЯЙСТВО</t>
  </si>
  <si>
    <t>0500</t>
  </si>
  <si>
    <t>Жилищное хозяйство</t>
  </si>
  <si>
    <t>0501</t>
  </si>
  <si>
    <t>Основное мероприятие по реализации регионального проекта "Обеспечение устойчивого сокращения непригодного для проживания жилищного фонда" в рамках национального проекта "Жилье и городская среда"</t>
  </si>
  <si>
    <t>16 Z 00 00000</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</si>
  <si>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«Стимулирование развития жилищного строительства»</t>
  </si>
  <si>
    <t>16 Z F3 67493</t>
  </si>
  <si>
    <t>Капитальные вложения в объекты государственной (муниципальной) собственности</t>
  </si>
  <si>
    <t>400</t>
  </si>
  <si>
    <t>Обеспечение мероприятий по переселению граждан из аварийного жилищного фонда, признанного в установленном порядке аварийным с 1 января 2017 года до 1 января 2022 года, в рамках основного мероприятия по реализации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муниципальной программы «Стимулирование развития жилищного строительства»</t>
  </si>
  <si>
    <t>16 Z F3 67494</t>
  </si>
  <si>
    <t>16 Z F3 6749S</t>
  </si>
  <si>
    <t>Коммунальное хозяйство</t>
  </si>
  <si>
    <t>0502</t>
  </si>
  <si>
    <t>Комплексное развитие систем коммунальной инфраструктуры поселений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</si>
  <si>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14 1 00 00000</t>
  </si>
  <si>
    <t>Проведение мероприятий, ремонтно-восстановительных работ по бесперебойному обеспечению водоснабжения населения в границах поселений в рамках подпрограммы "Комплексное развитие систем коммунальной инфраструктуры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</si>
  <si>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14 1 00 80320</t>
  </si>
  <si>
    <t>Организация в границах поселений водоснабжения населения в рамках подпрограммы "Комплексное развитие систем коммунальной инфраструктуры поселений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</si>
  <si>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14 1 00 80400</t>
  </si>
  <si>
    <t>Организационно-технические мероприятия, направленные на оптимизацию, развитие и модернизацию коммунальных систем электро-, водоснабжения в рамках подпрограммы "Комплексное развитие систем коммунальной инфраструктуры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</si>
  <si>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1 00 Р0070</t>
  </si>
  <si>
    <t>Строительство и реконструкция объектов капитального строительства на территории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</si>
  <si>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14 2 00 00000</t>
  </si>
  <si>
    <t>Реализация мероприятий по строительству (реконструкции) систем коммунальной инфраструктуры Астраханской области за счет средств публично-правовой компании «Фонд развития территорий» в рамках подпрограммы «Строительство и реконструкция объектов капитального строительства на территории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</si>
  <si>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S7340</t>
  </si>
  <si>
    <t>Реализация мероприятий по строительству (реконструкции)  систем коммунальной инфраструктуры Астраханской области в рамках подпрограммы «Строительство и реконструкция объектов капитального строительства на территории Ахтубинского района» в рамках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</si>
  <si>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2 00 S7350</t>
  </si>
  <si>
    <t>"Повышение энергетической эффективности на территории городских поселений Ахтубинского района" в рамках муниципальной программы"Строительство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</si>
  <si>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14 6 00 00000</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</si>
  <si>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реализацию мероприятий по поставке жидкого топлива (мазута) на очередной отопительный сезон в рамках подпрограммы «Повышение энергетической эффективности на территории городских поселений Ахтубинского района» муниципальной программы «Строительство и реконструкция объектов капитального строительства и комплексное развитие систем коммунальной инфраструктуры поселений Ахтубинского района»</t>
  </si>
  <si>
    <t>14 6 00 S1180</t>
  </si>
  <si>
    <t>Благоустройство</t>
  </si>
  <si>
    <t>0503</t>
  </si>
  <si>
    <t>"Обеспечение безопасности людей на водных объектах в границах МО "Ахтубинский район"</t>
  </si>
  <si>
    <t>24 1 00 00000</t>
  </si>
  <si>
    <t>Обеспечение безопасности людей на водных объектах в рамках подпрограммы "Обеспечение безопасности людей на водных объектах" муниципальной программы «Обеспечение безопасности жизнедеятельности населения Ахтубинского района»</t>
  </si>
  <si>
    <t>24 1 00 Р0010</t>
  </si>
  <si>
    <t>ОХРАНА ОКРУЖАЮЩЕЙ СРЕДЫ</t>
  </si>
  <si>
    <t>0600</t>
  </si>
  <si>
    <t>Сбор, удаление отходов и очистка сточных вод</t>
  </si>
  <si>
    <t>0602</t>
  </si>
  <si>
    <t>МП "Охрана окружающей среды в МО "Ахтубинский район"</t>
  </si>
  <si>
    <t>06 0 00 00000</t>
  </si>
  <si>
    <t>"Управление отходами в МО "Ахтубинский район"</t>
  </si>
  <si>
    <t>06 1 00 00000</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</si>
  <si>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 на территории МО "Ахтубинский район" в рамках подпрограммы "Управление отходами в МО "Ахтубинский район" муниципальной программы "Охрана окружающей среды в МО "Ахтубинский район"</t>
  </si>
  <si>
    <t>06 1 00 Р0020</t>
  </si>
  <si>
    <t>ОБРАЗОВАНИЕ</t>
  </si>
  <si>
    <t>0700</t>
  </si>
  <si>
    <t>Дошкольное образование</t>
  </si>
  <si>
    <t>0701</t>
  </si>
  <si>
    <t>МП "Развитие системы образования в МО "Ахтубинский район"</t>
  </si>
  <si>
    <t>01 0 00 00000</t>
  </si>
  <si>
    <t>"Развитие дошкольного образования"</t>
  </si>
  <si>
    <t>01 1 00 00000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</si>
  <si>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дошкольного образования" муниципальной программы "Развитие системы образования в МО "Ахтубинский район"</t>
  </si>
  <si>
    <t>01 1 00 10020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</si>
  <si>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"Развитие дошкольного образования" муниципальной программы "Развитие системы образования в МО "Ахтубинский район"</t>
  </si>
  <si>
    <t>01 1 00 11020</t>
  </si>
  <si>
    <t>Расходы на обеспечение деятельности (оказание услуг) муниципальных учреждений (организаций) Ахтубинского района за счет родительской платы в рамках подпрограммы "Развитие дошкольного образования" муниципальной программы "Развитие системы образования в МО "Ахтубинский район"</t>
  </si>
  <si>
    <t>01 1 00 12020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</si>
  <si>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дошкольного образования" муниципальной программы "Развитие системы образования в МО "Ахтубинский район"</t>
  </si>
  <si>
    <t>01 1 00 13020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</si>
  <si>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подпрограммы  "Развитие дошкольного образования" муниципальной программы "Развитие системы образования в МО "Ахтубинский район"</t>
  </si>
  <si>
    <t>01 1 00 60150</t>
  </si>
  <si>
    <t>Создание условий для устойчивого функционирование зданий, сооружений, инженерных коммуникаций, ограждений и территории учреждений Ахтубинского района в рамках  подпрограммы  "Развитие дошкольного образования" муниципальной программы «Развитие системы образования в МО "Ахтубинский район"</t>
  </si>
  <si>
    <t>01 1 00 80030</t>
  </si>
  <si>
    <t>Расходы, связанные с оплатой коммунальных услуг, в рамках подпрограммы "Развитие дошкольного образования" муниципальной программы "Развитие системы образования в МО "Ахтубинский район"</t>
  </si>
  <si>
    <t>01 1 00 К0010</t>
  </si>
  <si>
    <t>Мероприятия по снабжению муниципальных учреждений топливом в рамках подпрограммы "Развитие дошкольного образования" муниципальной программы "Развитие системы образования в МО "Ахтубинский район"</t>
  </si>
  <si>
    <t>01 1 00 Т0010</t>
  </si>
  <si>
    <t>"Развитие общего образования"</t>
  </si>
  <si>
    <t>01 2 00 00000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</si>
  <si>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общего образования" муниципальной программы "Развитие системы образования в МО "Ахтубинский район"</t>
  </si>
  <si>
    <t>01 2 00 10020</t>
  </si>
  <si>
    <t>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</si>
  <si>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01 2 00 60140</t>
  </si>
  <si>
    <t>"Профилактика экстремизма и терроризма в Ахтубинском районе"</t>
  </si>
  <si>
    <t>02 2 00 00000</t>
  </si>
  <si>
    <t>Мероприятия, направленные на укрепление стабильности общества, учлушение качества жизни населения, состояния защищенности граждан и общества от преступных посягательств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</si>
  <si>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Р0030</t>
  </si>
  <si>
    <t>Общее образование</t>
  </si>
  <si>
    <t>0702</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</si>
  <si>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"Развитие общего образования" муниципальной программы "Развитие системы образования в МО "Ахтубинский район"</t>
  </si>
  <si>
    <t>01 2 00 11020</t>
  </si>
  <si>
    <t>Расходы на обеспечение деятельности (оказание услуг) муниципальных учреждений (организаций) Ахтубинского района за счет родительской платы в рамках подпрограммы  "Развитие общего образования" муниципальной программы "Развитие системы образования в МО "Ахтубинский район"</t>
  </si>
  <si>
    <t>01 2 00 12020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</si>
  <si>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общего образования" муниципальной программы "Развитие системы образования в МО "Ахтубинский район"</t>
  </si>
  <si>
    <t>01 2 00 13020</t>
  </si>
  <si>
    <t>Социальное обеспечение и иные выплаты населению</t>
  </si>
  <si>
    <t>300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</si>
  <si>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"Развитие общего образования" муниципальной программы "Развитие системы образования в МО "Ахтубинский район"</t>
  </si>
  <si>
    <t>01 2 00 14020</t>
  </si>
  <si>
    <t>Расходы на обеспечение деятельности (оказание услуг) муниципальных учреждений (организаций) Ахтубинского района за счет в возмещения расходов, понесенных в связи с эксплуатацией имущества в рамках подпрограммы  "Развитие общего образования" муниципальной программы "Развитие системы образования в МО "Ахтубинский район"</t>
  </si>
  <si>
    <t>01 2 00 15020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</si>
  <si>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</si>
  <si>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01 2 00 63140</t>
  </si>
  <si>
    <t>Создание условий для устойчивого функционирование зданий, сооружений, инженерных коммуникаций, ограждений и территории учреждений Ахтубинского района в рамках  подпрограммы  "Развитие общего образования" муниципальной программы «Развитие системы образования в МО "Ахтубинский район"</t>
  </si>
  <si>
    <t>01 2 00 80030</t>
  </si>
  <si>
    <t xml:space="preserve">Организация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за счет средств бюджета муниципального образования "Ахтубинский муниципальный район Астраханской области", в рамках подпрограммы "Развитие общего образования" муниципальной программы "Развитие системы образования в МО "Ахтубинский район"  </t>
  </si>
  <si>
    <t>01 2 00 83041</t>
  </si>
  <si>
    <t>Реализация встречных обязательств в целях обеспечения исполнения мероприятий по модернизации школьных систем образования</t>
  </si>
  <si>
    <t>01 2 00 87501</t>
  </si>
  <si>
    <t>Проведение строительного контроля при осуществлении  мероприятий по модернизации школьных систем образования</t>
  </si>
  <si>
    <t>01 2 00 87502</t>
  </si>
  <si>
    <t>Организация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</si>
  <si>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L3041</t>
  </si>
  <si>
    <t>Реализация мероприятий по модернизации школьной системы образования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</si>
  <si>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L7501</t>
  </si>
  <si>
    <t xml:space="preserve">Реализация мероприятий по модернизации школьных систем образования (Капитальный ремонт здания МКОУ «СОШ № 1 с углубленным изучением отдельных предметов им. С.Г. Хуснетдинова МО «Ахтубинский район» по адресу: Астраханская область, Ахтубинский район, г. Ахтубинск, ул. Иванова, 6а) </t>
  </si>
  <si>
    <t>01 2 00 L750D</t>
  </si>
  <si>
    <t>Реализация мероприятий по модернизации школьных систем образования Астраханской области в рамках подпрограммы "Развитие общего образования" муниципальной программы "Развитие системы образования в МО "Ахтубинский район"</t>
  </si>
  <si>
    <t>01 2 00 L750Ц</t>
  </si>
  <si>
    <t>01 2 00 L750Я</t>
  </si>
  <si>
    <t xml:space="preserve">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t>
  </si>
  <si>
    <t>01 2 00 R0502</t>
  </si>
  <si>
    <t>Ежемесячное денежное вознаграждение за классное руководство педагогическим работникам муниципальных образовательных организаций в рамках подпрограммы "Развитие общего образования" муниципальной программы "Развитие системы образования в МО "Ахтубинский район"</t>
  </si>
  <si>
    <t>01 2 00 R3030</t>
  </si>
  <si>
    <t>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t>
  </si>
  <si>
    <t>01 2 00 R7502</t>
  </si>
  <si>
    <t>Расходы, связанные с оплатой коммунальных услуг, в рамках подпрограммы  "Развитие общего образования" муниципальной программы "Развитие системы образования в МО "Ахтубинский район"</t>
  </si>
  <si>
    <t>01 2 00 К0010</t>
  </si>
  <si>
    <t>Расходы, связанные с оплатой коммунальных услуг, за счет средств от сдачи в аренду имущества в рамках подпрограммы "Развитие общего образования" муниципальной программы "Развитие системы образования в МО "Ахтубинский район"</t>
  </si>
  <si>
    <t>01 2 00 К4020</t>
  </si>
  <si>
    <t>Расходы, связанные с оплатой коммунальных услуг, за счет возмещения расходов, понесенных в связи с эксплуатацией имущества, в рамках подпрограммы "Развитие общего образования" муниципальной программы "Развитие системы образования в МО "Ахтубинский район"</t>
  </si>
  <si>
    <t>01 2 00 К5020</t>
  </si>
  <si>
    <t>Организация бесплатного двухразового питания обучающихся с ограниченными возможностями здоровья, в том числе инвалидов,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</si>
  <si>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С0050</t>
  </si>
  <si>
    <t>Ежемесячная денежная выплата обучающимся по образовательным программам среднего профессионального и высшего образования (по программам бакалавриата и специалитета) в организациях, осуществляющих образовательную деятельность на условиях договора о целевом обучении в рамках подпрограммы  "Развитие общего образования" муниципальной программы "Развитие системы образования в МО "Ахтубинский район"</t>
  </si>
  <si>
    <t>01 2 00 С0090</t>
  </si>
  <si>
    <t>Мероприятия по снабжению муниципальных учреждений топливом в рамках подпрограммы  "Развитие общего образования" муниципальной программы "Развитие системы образования в МО "Ахтубинский район"</t>
  </si>
  <si>
    <t>01 2 00 Т0010</t>
  </si>
  <si>
    <t>Реализация регионального проекта "Патриотическое воспитание граждан Российской Федерации (Астраханская область)" в рамках федерального проекта "Патриотическое воспитание граждан Российской Федерации"</t>
  </si>
  <si>
    <t>01 Z 00 00000</t>
  </si>
  <si>
    <t>Проведение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 в рамках реализации регионального проекта "Патриотическое воспитание граждан Российской Федерации (Астраханская область) в рамках национального проекта "Образование" муниципальной программы "Развитие системы образования в МО "Ахтубинский район"</t>
  </si>
  <si>
    <t>01 Z EВ 51791</t>
  </si>
  <si>
    <t>Реализация мероприятий по обеспечению антитеррористической защищенности объектов (территорий) муниципальных образовательных организаций Ахтубинского района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</si>
  <si>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S0500</t>
  </si>
  <si>
    <t>МП "Развитие физической культуры и спорта в Ахтубинском районе"</t>
  </si>
  <si>
    <t>07 0 00 00000</t>
  </si>
  <si>
    <t>Основное мероприятие по реализации регионального проекта "Успех каждого ребенка" в рамках национального проекта "Образование" муниципальной программы "Развитие физической культуры и спорта в Ахтубинском районе"</t>
  </si>
  <si>
    <t>07 Z 00 00000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</si>
  <si>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(Астраханская область)" в рамках федерального проекта "Успех каждого ребенка" муниципальной программы "Развитие физической культуры и спорта в Ахтубинском районе"</t>
  </si>
  <si>
    <t>07 Z E2 50980</t>
  </si>
  <si>
    <t>Дополнительное образование детей</t>
  </si>
  <si>
    <t>0703</t>
  </si>
  <si>
    <t>Обеспечение дополнительного образования детей в муниципальных общеобразовательных организациях в рамках  подпрограммы  "Развитие общего образования" муниципальной программы «Развитие системы образования в МО "Ахтубинский район"</t>
  </si>
  <si>
    <t>01 2 00 62140</t>
  </si>
  <si>
    <t>"Развитие дополнительного образования"</t>
  </si>
  <si>
    <t>01 3 00 00000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</si>
  <si>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дополнительного образования" муниципальной программы "Развитие системы образования в МО "Ахтубинский район"</t>
  </si>
  <si>
    <t>01 3 00 10020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</si>
  <si>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"Развитие дополнительного образования" муниципальной программы "Развитие системы образования в МО "Ахтубинский район"</t>
  </si>
  <si>
    <t>01 3 00 13020</t>
  </si>
  <si>
    <t>Достижение показателей, установленных Указом Президента Российской Федерации от 01.06.2012 № 761 «О национальной стратегии действий в интересах детей на 2012-2017 годы», в рамках подпрограммы «Развитие дополнительного образования» муниципальной программы «Развитие системы образования в МО «Ахтубинский район»</t>
  </si>
  <si>
    <t>01 3 00 60080</t>
  </si>
  <si>
    <t>Исполнение муниципального социального заказа на оказание муниципальных услуг в социальной сфере в рамках подпрограммы  "Развитие дополнительного образования" муниципальной программы "Развитие системы образования в МО "Ахтубинский район"</t>
  </si>
  <si>
    <t>01 3 00 С0080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</si>
  <si>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"Профилактика экстремизма и терроризма в Ахтубинском районе" муниципальной программы "Обеспечение общественного порядка и противодействие преступности в Ахтубинском районе"</t>
  </si>
  <si>
    <t>02 2 00 11020</t>
  </si>
  <si>
    <t>"Комплексные меры противодействия злоупотреблению наркотиками, профилактика алкоголизма, заболеваний, передающихся половым путем (ЗППП), предупреждения распространения заболевания, вызываемого вирусом иммунодефицита человека (ВИЧ-инфекции)"</t>
  </si>
  <si>
    <t>02 3 00 00000</t>
  </si>
  <si>
    <t>Мероприятия, направленные на укрепление стабильности общества, учлушение качества жизни населения, состояния защищенности граждан и общества от преступных посягательств  в рамках подпрограммы "Комплексные меры противодействия злоупотреблению наркотиками, профилактика алкоголизма, заболеваний, передающихся половым путем (ЗППП), предупреждения распространения заболевания, вызываемого вирусом иммунодефицита человека (ВИЧ-инфекции)"  муниципальной программы "Обеспечение общественного порядка и противодействие преступности в Ахтубинском районе"</t>
  </si>
  <si>
    <t>02 3 00 Р0030</t>
  </si>
  <si>
    <t>"Организация предоставления дополнительного образования детей муниципальными образовательными учреждениями культуры Ахтубинского района"</t>
  </si>
  <si>
    <t>04 3 00 00000</t>
  </si>
  <si>
    <t>Расходы на обеспечение деятельности (оказание услуг) муниципальных учреждений (организаций) Ахтубинского района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</si>
  <si>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</si>
  <si>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</si>
  <si>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04 3 00 11020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</si>
  <si>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</si>
  <si>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04 3 00 13020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</si>
  <si>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</si>
  <si>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04 3 00 14020</t>
  </si>
  <si>
    <t>Достижение показателей, установленных Указом Президента Российской Федерации от 01.06.2012 № 761 «О национальной стратегии действий в интересах детей на 2012-2017 годы»,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</si>
  <si>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04 3 00 60080</t>
  </si>
  <si>
    <t>Создание условий для устойчивого функционирования зданий, сооружений, инженерных коммуникаций, ограждений и территории учреждений Ахтубинского района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</si>
  <si>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04 3 00 80030</t>
  </si>
  <si>
    <t>Расходы, связанные с оплатой коммунальных услуг, в рамках подпрограммы "Организация предоставления дополнительного образования детей муниципальными образовательными учреждениями культуры Ахтубинского района" муниципальной программы "Развитие культуры и сохранение культурного наследия Ахтубинского района"</t>
  </si>
  <si>
    <t>04 3 00 К0010</t>
  </si>
  <si>
    <t>Молодежная политика</t>
  </si>
  <si>
    <t>0707</t>
  </si>
  <si>
    <t>МП "Молодежь Ахтубинского района"</t>
  </si>
  <si>
    <t>10 0 00 00000</t>
  </si>
  <si>
    <t>"Обеспечение деятельности муниципального учреждения Ахтубинского района "Центр социальной поддержки семьи и молодежи"</t>
  </si>
  <si>
    <t>10 1 00 00000</t>
  </si>
  <si>
    <t>Расходы на обеспечение деятельности (оказание услуг) муниципальных учреждений (организаций) Ахтубинского района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</si>
  <si>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10 1 00 10020</t>
  </si>
  <si>
    <t xml:space="preserve">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  </t>
  </si>
  <si>
    <t>10 1 00 13020</t>
  </si>
  <si>
    <t>Расходы, связанные с оплатой коммунальных услуг,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</si>
  <si>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К0010</t>
  </si>
  <si>
    <t>Другие вопросы в области образования</t>
  </si>
  <si>
    <t>0709</t>
  </si>
  <si>
    <t>Предоставление компенсации части родительской платы за присмотр и уход за детьми в рамках  подпрограммы  "Развитие дошкольного образования" муниципальной программы «Развитие системы образования в МО "Ахтубинский район"</t>
  </si>
  <si>
    <t>01 1 00 60240</t>
  </si>
  <si>
    <t>Осуществление мероприятий по обеспечению организации отдыха детей в каникулярное время в рамках  подпрограммы  "Развитие общего образования" муниципальной программы «Развитие системы образования в МО "Ахтубинский район"</t>
  </si>
  <si>
    <t>01 2 00 80040</t>
  </si>
  <si>
    <t>"Обеспечение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t>
  </si>
  <si>
    <t>01 4 00 00000</t>
  </si>
  <si>
    <t>Обеспечение деятельности муниципальных учреждений Ахтубинского района по централизованному бухгалтерскому обслуживанию за счет средств бюджета МО "Ахтубинский муниципальный район Астраханской области" в рамках  подпрограммы  "Обеспечение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  муниципальной программы "Развитие системы образования в МО "Ахтубинский район"</t>
  </si>
  <si>
    <t>01 4 00 80100</t>
  </si>
  <si>
    <t>Обеспечение деятельности муниципальных централизованных бухгалтерий, обслуживающих муниципальные образовательные организации, в рамках подпрограммы "Обеспечение предоставления качественных услуг муниципальными учреждениями, подведомственными управлению образованием администрации МО "Ахтубинский район" муниципальной программы "Развитие системы образования в МО "Ахтубинский район"</t>
  </si>
  <si>
    <t>01 4 00 S2550</t>
  </si>
  <si>
    <t>01 4 00 П0340</t>
  </si>
  <si>
    <t>Подпрограмма "Руководство и управление в сфере образования и молодежной политики"</t>
  </si>
  <si>
    <t>01 В 00 00000</t>
  </si>
  <si>
    <t>Обеспечение деятельности управления образованием администрации МО "Ахтубинский район" в рамках подпрограммы "Руководство и управление в сфере образования и молодежной политики" муниципальной программы "Развитие системы образования в МО "Ахтубинский район"</t>
  </si>
  <si>
    <t>01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</si>
  <si>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 "Руководство и управление в сфере образования и молодежной политики" муниципальной программы «Развитие системы образования в МО "Ахтубинский район"</t>
  </si>
  <si>
    <t>01 В 00 Д0060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</si>
  <si>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</si>
  <si>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10 1 00 11020</t>
  </si>
  <si>
    <t>Осуществление мероприятий по обеспечению организации отдыха детей в каникулярное время в рамках подпрограммы "Обеспечение деятельности муниципального учреждения Ахтубинского района "Центр социальной поддержки семьи и молодежи" муниципальной программы "Молодежь Ахтубинского района"</t>
  </si>
  <si>
    <t>10 1 00 80040</t>
  </si>
  <si>
    <t>"Создание условий для организации деятельности комиссии по делам несовершеннолетних и защите их прав при администрации МО "Ахтубинский район"</t>
  </si>
  <si>
    <t>23 1 00 00000</t>
  </si>
  <si>
    <t>Повышение эффективности работы комиссии по делам несовершеннолетних и защите их прав в рамках подпрограммы "Создание условий для организации деятельности комиссии по делам несовершеннолетних и защите их прав при администрации МО "Ахтубинский район" муниципальной программы "Реализация функций органов местного самоуправления"</t>
  </si>
  <si>
    <t>23 1 00 60420</t>
  </si>
  <si>
    <t>КУЛЬТУРА, КИНЕМАТОГРАФИЯ</t>
  </si>
  <si>
    <t>0800</t>
  </si>
  <si>
    <t>Культура</t>
  </si>
  <si>
    <t>0801</t>
  </si>
  <si>
    <t>"Создание условий для обеспечения населения Ахтубинского района услугами по организации досуга и услугами учреждений культуры"</t>
  </si>
  <si>
    <t>04 1 00 00000</t>
  </si>
  <si>
    <t>Расходы на обеспечение деятельности (оказание услуг) муниципальных учреждений (организаций) Ахтубинского района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</si>
  <si>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</si>
  <si>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</si>
  <si>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04 1 00 11020</t>
  </si>
  <si>
    <t>Расходы на обеспечение деятельности (оказание услуг) муниципальных учреждений (организаций) Ахтубинского района за счет средств от сдачи в аренду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</si>
  <si>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04 1 00 14020</t>
  </si>
  <si>
    <t>Реализация Указов Президента Российской Федерации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</si>
  <si>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04 1 00 60700</t>
  </si>
  <si>
    <t>Обеспечение развития и укрепления материально-технической базы домов культуры в населенных пунктах с числом жителей до 50 тысяч человек в рамках регионального проекта "Государственная поддержка культуры" муниципальной программы "Развитие культуры и сохранение культурного наследия Ахтубинского района"</t>
  </si>
  <si>
    <t>04 1 00 L4671</t>
  </si>
  <si>
    <t>Расходы, связанные с оплатой коммунальных услуг,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</si>
  <si>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К0010</t>
  </si>
  <si>
    <t>Расходы, связанные с оплатой коммунальных услуг, за счет средств от сдачи в аренду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</si>
  <si>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К4020</t>
  </si>
  <si>
    <t>Расходы, связанные с оплатой коммунальных услуг, за счет возмещения расходов, понесенных в связи с эксплуатацией имущества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</si>
  <si>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К5020</t>
  </si>
  <si>
    <t>Реализация муниципальным районом полномочий, переданных поселениями в соответствии с заключенными соглашениями полномочий по вопросам создания условий для организации досуга и обеспечения жителей поселений услугами организаций культуры в рамках подпрограммы "Создание условий для обеспечения населения Ахтубинского района услугами по организации досуга и услугами учреждений культуры" муниципальной программы "Развитие культуры и сохранение культурного наследия Ахтубинского района</t>
  </si>
  <si>
    <t>04 1 00 Л0020</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</si>
  <si>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</si>
  <si>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04 2 00 00000</t>
  </si>
  <si>
    <t>Расходы на обеспечение деятельности (оказание услуг) муниципальных учреждений (организаций) Ахтубинского района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</si>
  <si>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</si>
  <si>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</si>
  <si>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04 2 00 11020</t>
  </si>
  <si>
    <t>Расходы на обеспечение деятельности (оказание услуг) муниципальных учреждений (организаций) Ахтубинского района за счет безвозмездных поступлений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</si>
  <si>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04 2 00 13020</t>
  </si>
  <si>
    <t>Реализация Указов Президента Российской Федерации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</si>
  <si>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04 2 00 60700</t>
  </si>
  <si>
    <t>Государственная поддержка отрасли культуры, модернизация библиотек в части комплектования книжных фондов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</si>
  <si>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L5190</t>
  </si>
  <si>
    <t>Расходы, связанные с оплатой коммунальных услуг, в рамках подпрограммы "Организация библиотечного обслуживания населения межпоселенческими библиотеками, комплектование и обеспечение сохранности их библиотечных фондов" муниципальной программы "Развитие культуры и сохранение культурного наследия Ахтубинского района"</t>
  </si>
  <si>
    <t>04 2 00 К0010</t>
  </si>
  <si>
    <t>"Обеспечение доступности и сохранности историко-культурного наследия"</t>
  </si>
  <si>
    <t>04 4 00 00000</t>
  </si>
  <si>
    <t>Расходы на обеспечение деятельности (оказание услуг) муниципальных учреждений (организаций) Ахтубинского района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</si>
  <si>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04 4 00 10020</t>
  </si>
  <si>
    <t>Расходы на обеспечение деятельности (оказание услуг) муниципальных учреждений (организаций) Ахтубинского района за счет средств от оказания платных услуг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</si>
  <si>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04 4 00 11020</t>
  </si>
  <si>
    <t>Реализация Указов Президента Российской Федерации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</si>
  <si>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04 4 00 60700</t>
  </si>
  <si>
    <t>Реализация мероприятий федеральной целевой программы "Увековечение памяти погибших при защите Отечества на 2019-2024 годы"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</si>
  <si>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L2990</t>
  </si>
  <si>
    <t>Расходы, связанные с оплатой коммунальных услуг, в рамках подпрограммы "Обеспечение доступности и сохранности историко-культурного наследия" муниципальной программы "Развитие культуры и сохранение культурного наследия Ахтубинского района"</t>
  </si>
  <si>
    <t>04 4 00 К0010</t>
  </si>
  <si>
    <t>Обеспечение деятельности муниципальных учреждений Ахтубинского района по обеспечению хозяйственно-технического и транспортного обслуживания в рамках подпрограммы "Обеспечение предоставления качественных услуг муниципальными бюджетными учреждениями, подведомственными управлению культуры и кинофикации администрации МО "Ахтубинский район"    муниципальной программы "Развитие культуры и сохранение культурного наследия Ахтубинского района"</t>
  </si>
  <si>
    <t>04 7 00 10050</t>
  </si>
  <si>
    <t>Реализация региональных проектов в рамках национального проекта "Культура"</t>
  </si>
  <si>
    <t>04 Z 00 00000</t>
  </si>
  <si>
    <t>Государственная поддержка отрасли культуры в рамках основного мероприятия по реализации регионального проекта «Создание условий для реализации творческого потенциала нации («Творческие люди») (Астраханская область)» в рамках национального проекта «Культура» муниципальной программы «Развитие культуры и сохранение культурного наследия Ахтубинского района»</t>
  </si>
  <si>
    <t>04 Z A2 55190</t>
  </si>
  <si>
    <t>Кинематография</t>
  </si>
  <si>
    <t>0802</t>
  </si>
  <si>
    <t>"Развитие кинообслуживания населения Ахтубинского района"</t>
  </si>
  <si>
    <t>04 5 00 00000</t>
  </si>
  <si>
    <t>Расходы на обеспечение деятельности (оказание услуг) муниципальных учреждений (организаций) Ахтубинского района в рамках подпрограммы "Развитие кинообслуживания населения Ахтубинского района" муниципальной программы "Развитие культуры и сохранение культурного наследия Ахтубинского района"</t>
  </si>
  <si>
    <t>04 5 00 10020</t>
  </si>
  <si>
    <t>Предоставление субсидий бюджетным, автономным учреждениям и иным некоммерческим организациям</t>
  </si>
  <si>
    <t>600</t>
  </si>
  <si>
    <t>Реализация Указов Президента Российской Федерации в рамках подпрограммы "Развитие кинообслуживания населения Ахтубинского района" муниципальной программы "Развитие культуры и сохранение культурного наследия Ахтубинского района"</t>
  </si>
  <si>
    <t>04 5 00 60700</t>
  </si>
  <si>
    <t>Другие вопросы в области культуры, кинематографии</t>
  </si>
  <si>
    <t>0804</t>
  </si>
  <si>
    <t>Подпрограмма "Обеспечение эффективной деятельности органов местного самоуправления в сфере культуры и кинофикации"</t>
  </si>
  <si>
    <t>04 В 00 00000</t>
  </si>
  <si>
    <t>Осуществление функций по управлению в области культуры и кинофикации подпрограммы "Обеспечение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</si>
  <si>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00010</t>
  </si>
  <si>
    <t>Поощрение достижений наилучших показателей социально-экономического развития муниципальных образований за отчетный финансовый год в рамках ведомственной целевой программы"Обеспечение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</si>
  <si>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Д0060</t>
  </si>
  <si>
    <t>Расходы, связанные с оплатой коммунальных услуг, в рамках подпрограммы "Обеспечение эффективной деятельности органов местного самоуправления в сфере культуры и кинофикации" муниципальной программы "Развитие культуры и сохранение культурного наследия Ахтубинского района"</t>
  </si>
  <si>
    <t>04 В 00 К0010</t>
  </si>
  <si>
    <t>СОЦИАЛЬНАЯ ПОЛИТИКА</t>
  </si>
  <si>
    <t>1000</t>
  </si>
  <si>
    <t>Пенсионное обеспечение</t>
  </si>
  <si>
    <t>1001</t>
  </si>
  <si>
    <t>"Повышение качества предоставления муниципальных социальных выплат и пособий населению"</t>
  </si>
  <si>
    <t>23 3 00 00000</t>
  </si>
  <si>
    <t>Доплаты к пенсиям муниципальных служащих в рамках подпрограммы "Повышение качества предоставления муниципальных социальных выплат и пособий населению" муниципальной программы "Реализация функций органов местного самоуправления"</t>
  </si>
  <si>
    <t>23 3 00 20030</t>
  </si>
  <si>
    <t>Социальное обеспечение населения</t>
  </si>
  <si>
    <t>1003</t>
  </si>
  <si>
    <t>"Муниципальная поддержка молодой семьи на территории МО "Ахтубинский район"</t>
  </si>
  <si>
    <t>10 2 00 00000</t>
  </si>
  <si>
    <t>Реализация мероприятий по обеспечению жильем молодых семей в рамках подпрограммы "Муниципальная поддержка молодой семьи на территории МО "Ахтубинский район" муниципальной программы "Молодежь Ахтубинского района"</t>
  </si>
  <si>
    <t>10 2 00 L4970</t>
  </si>
  <si>
    <t>Охрана семьи и детства</t>
  </si>
  <si>
    <t>1004</t>
  </si>
  <si>
    <t>ФИЗИЧЕСКАЯ КУЛЬТУРА И СПОРТ</t>
  </si>
  <si>
    <t>1100</t>
  </si>
  <si>
    <t>Физическая культура</t>
  </si>
  <si>
    <t>1101</t>
  </si>
  <si>
    <t>Развитие физической культуры и массового спорта в Ахтубинском районе"</t>
  </si>
  <si>
    <t>07 1 00 00000</t>
  </si>
  <si>
    <t>Создание условий для устойчивого и динамичного развития физической культуры и массового спорта в Ахтубинском районе в рамках подпрограммы "Развитие физической культуры и массового спорта в Ахтубинском районе" муниципальной программы "Развитие физической культуры и спорта в Ахтубинском районе"</t>
  </si>
  <si>
    <t>07 1 00 С0010</t>
  </si>
  <si>
    <t>СРЕДСТВА МАССОВОЙ ИНФОРМАЦИИ</t>
  </si>
  <si>
    <t>1200</t>
  </si>
  <si>
    <t>Периодическая печать и издательства</t>
  </si>
  <si>
    <t>1202</t>
  </si>
  <si>
    <t>МП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</si>
  <si>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22 0 00 00000</t>
  </si>
  <si>
    <t>Повышение уровня информационной открытости органов местного самоуправления Ахтубинского района посредством печатных СМИ в рамках муниципальной программы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</si>
  <si>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22 2 00 00000</t>
  </si>
  <si>
    <t>Обеспечение своевременного и достоверного информирования населения по вопросам деятельности органов местного самоуправления МО "Ахтубинский район" в рамках  подпрограммы "Повышение уровня информационной открытости органов местного самоуправления Ахтубинского района посредством печатных СМИ" муниципальной программы "Развитие информационного общества и повышение уровня информационной открытости органов местного самоуправления Ахтубинского района посредством развития муниципальных средств массовой информации"</t>
  </si>
  <si>
    <t>22 2 00 80350</t>
  </si>
  <si>
    <t>ОБСЛУЖИВАНИЕ ГОСУДАРСТВЕННОГО И МУНИЦИПАЛЬНОГО ДОЛГА</t>
  </si>
  <si>
    <t>1300</t>
  </si>
  <si>
    <t>Обслуживание государственного (муниципального) внутреннего долга</t>
  </si>
  <si>
    <t>1301</t>
  </si>
  <si>
    <t>"Создание условий для реализации вопросов местного значения МО "Ахтубинский район"</t>
  </si>
  <si>
    <t>21 2 00 00000</t>
  </si>
  <si>
    <t>Обслуживание муниципального долга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</si>
  <si>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21 2 00 80010</t>
  </si>
  <si>
    <t>Обслуживание государственного (муниципального) долга</t>
  </si>
  <si>
    <t>700</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</si>
  <si>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</si>
  <si>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</si>
  <si>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</si>
  <si>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</si>
  <si>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"Реализация мероприятий МО "Ахтубинский район" государственных программ Астраханской области"</t>
  </si>
  <si>
    <t>21 1 00 00000</t>
  </si>
  <si>
    <t>Дотация на выравнивание бюджетной обеспеченности поселений в рамках подпрограммы "Реализация мероприятий МО "Ахтубинский район" государственных программ Астраханской области" муниципальной программы "Повышение эффективности управления муниципальными финансами"</t>
  </si>
  <si>
    <t>21 1 00 60110</t>
  </si>
  <si>
    <t>Дотация на выравнивание бюджетной обеспеченности поселений из бюджета Ахтубинского района муниципальной программы "Повышение эффективности управления муниципальными финансами"</t>
  </si>
  <si>
    <t>21 2 00 Д0010</t>
  </si>
  <si>
    <t>Прочие межбюджетные трансферты общего характера</t>
  </si>
  <si>
    <t>1403</t>
  </si>
  <si>
    <t>Иные межбюджетные трансферты из бюджета МО "Ахтубинский муниципальный район Астраханской области" на финансовое обеспечение  вопросов местного значения сельских поселений Ахтубинского района, связанных с формированием бюджетной отчетности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</si>
  <si>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Б1110</t>
  </si>
  <si>
    <t>Иные межбюджетные трансферты из бюджета МО "Ахтубинский муниципальный район Астраханской области" муниципальным образованиям Ахтубинского района на софинансирование расходных обязательств, возникающих при выполнении полномочий органов местного самоуправления поселений по вопросам местного значения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</si>
  <si>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Д0030</t>
  </si>
  <si>
    <t>Иные межбюджетные трансферты из бюджета МО "Ахтубинский муниципальный район Астраханской области" на поощрение достижений наилучших показателей социально-экономического развития муниципальных образований за отчетный финансовый год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</si>
  <si>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21 2 00 Д0060</t>
  </si>
  <si>
    <t>ВЕРНО:</t>
  </si>
  <si>
    <t>руб.</t>
  </si>
  <si>
    <t>Сводная бюджетная роспись на 31.12.2024</t>
  </si>
  <si>
    <t>Исполнение бюджета за 2024 год</t>
  </si>
  <si>
    <t>% исполнения бюджета за 2024 год</t>
  </si>
  <si>
    <t>13 2 00 R5011</t>
  </si>
  <si>
    <t>21 2 00 Д0070</t>
  </si>
  <si>
    <t>Распределение бюджетных ассигнований по разделам, подразделам, целевым статьям, группам видов расходов бюджета муниципального образования "Ахтубинский муниципальный район Астраханской области" за 2024 год</t>
  </si>
  <si>
    <t>Х</t>
  </si>
  <si>
    <t>Поддержка приоритетных направлений агропромышленного комплекса и развитие малых форм хозяйствования (Посеяно зерновых, зернобобовых, масличных (за исключением рапса и сои) и кормовых сельскохозяйственных культур и (или) семенных посевов кукурузы, подсолнечника, сахарной свеклы) (Поддержка приоритетных направлений агропромышленного комплекса в области растениеводства) в рамках подпрограммы "Оказание государственной поддержки по развитию сельскохозяйственного производства в Ахтубинском районе" муниципальной программы "Развитие агропромышленного комплекса Ахтубинского района"</t>
  </si>
  <si>
    <t>Иные межбюджетные трансферты из бюджета МО "Ахтубинский муниципальный район Астраханской области" на осуществление части полномочий по решению вопросов местного значения в целях возмещения недополученных доходов в рамках подпрограммы "Создание условий для реализации вопросов местного значения МО "Ахтубинский район" муниципальной программы "Повышение эффективности управления муниципальными финансами"</t>
  </si>
  <si>
    <t>Приложение № 3
к решению Совета                                                                                                                                                                                                  муниципального образования                                                                                                                                                                                                 "Ахтубинский муниципальный район 
                                          Астраханской области"
от 27.05.2025 № 69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</si>
</sst>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5" x14ac:knownFonts="1">
    <font>
      <sz val="10"/>
      <color rgb="FF000000"/>
      <name val="Times New Roman"/>
      <family val="2"/>
    </font>
    <font>
      <sz val="10"/>
      <color rgb="FF000000"/>
      <name val="Times New Roman"/>
      <family val="1"/>
      <charset val="204"/>
    </font>
    <font>
      <sz val="12"/>
      <color rgb="FF000000"/>
      <name val="Times New Roman"/>
      <family val="1"/>
      <charset val="204"/>
    </font>
    <font>
      <sz val="11"/>
      <color rgb="FF000000"/>
      <name val="Times New Roman"/>
      <family val="1"/>
      <charset val="204"/>
    </font>
    <font>
      <sz val="10"/>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1">
    <xf numFmtId="0" fontId="0" fillId="0" borderId="0">
      <alignment vertical="top" wrapText="1"/>
    </xf>
  </cellStyleXfs>
  <cellXfs count="21">
    <xf numFmtId="0" fontId="0" fillId="0" borderId="0" xfId="0" applyFont="1" applyFill="1" applyAlignment="1">
      <alignment vertical="top" wrapText="1"/>
    </xf>
    <xf numFmtId="0" fontId="1" fillId="0" borderId="0" xfId="0" applyFont="1" applyFill="1" applyAlignment="1">
      <alignmen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0" xfId="0" applyFont="1" applyFill="1" applyAlignment="1">
      <alignment horizontal="right" vertical="top" wrapText="1"/>
    </xf>
    <xf numFmtId="0" fontId="3" fillId="0" borderId="1" xfId="0" applyFont="1" applyFill="1" applyBorder="1" applyAlignment="1">
      <alignment horizontal="center" vertical="center" wrapText="1"/>
    </xf>
    <xf numFmtId="4" fontId="1" fillId="0" borderId="3" xfId="0" applyNumberFormat="1" applyFont="1" applyFill="1" applyBorder="1" applyAlignment="1">
      <alignment horizontal="right" vertical="center" wrapText="1"/>
    </xf>
    <xf numFmtId="164"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vertical="center" wrapText="1"/>
    </xf>
    <xf numFmtId="0" fontId="1" fillId="0" borderId="0" xfId="0" applyFont="1" applyFill="1" applyAlignment="1">
      <alignment horizontal="center" vertical="top" wrapText="1"/>
    </xf>
    <xf numFmtId="0" fontId="4" fillId="0" borderId="1" xfId="0" applyFont="1" applyFill="1" applyBorder="1" applyAlignment="1">
      <alignment vertical="center" wrapText="1"/>
    </xf>
    <xf numFmtId="0" fontId="3" fillId="0" borderId="4" xfId="0" applyFont="1" applyFill="1" applyBorder="1" applyAlignment="1">
      <alignment horizontal="center" vertical="center" wrapText="1"/>
    </xf>
    <xf numFmtId="0" fontId="1" fillId="0" borderId="0" xfId="0" applyFont="1" applyFill="1" applyBorder="1" applyAlignment="1">
      <alignment vertical="top" wrapText="1"/>
    </xf>
    <xf numFmtId="4" fontId="1" fillId="0" borderId="0" xfId="0" applyNumberFormat="1" applyFont="1" applyFill="1" applyBorder="1" applyAlignment="1">
      <alignment horizontal="right" vertical="center" wrapText="1"/>
    </xf>
    <xf numFmtId="4" fontId="1" fillId="0" borderId="0" xfId="0" applyNumberFormat="1" applyFont="1" applyFill="1" applyBorder="1" applyAlignment="1">
      <alignment vertical="top" wrapText="1"/>
    </xf>
    <xf numFmtId="4" fontId="1" fillId="0" borderId="5" xfId="0" applyNumberFormat="1" applyFont="1" applyFill="1" applyBorder="1" applyAlignment="1">
      <alignment vertical="center" wrapText="1"/>
    </xf>
    <xf numFmtId="0" fontId="3"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right" vertical="center" wrapText="1"/>
    </xf>
    <xf numFmtId="0" fontId="1" fillId="0" borderId="0" xfId="0" applyFont="1" applyFill="1" applyAlignment="1">
      <alignment horizontal="righ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L653"/>
  <sheetViews>
    <sheetView tabSelected="1" topLeftCell="A19" zoomScaleSheetLayoutView="110" workbookViewId="0">
      <selection activeCell="F1" sqref="F1:G1"/>
    </sheetView>
  </sheetViews>
  <sheetFormatPr defaultColWidth="9.1640625" defaultRowHeight="63.95" customHeight="1" x14ac:dyDescent="0.2"/>
  <cols>
    <col min="1" max="1" width="47.6640625" style="1" customWidth="1"/>
    <col min="2" max="2" width="13" style="1" customWidth="1"/>
    <col min="3" max="3" width="15.1640625" style="1" customWidth="1"/>
    <col min="4" max="4" width="7" style="1" customWidth="1"/>
    <col min="5" max="5" width="18.33203125" style="1" customWidth="1"/>
    <col min="6" max="6" width="19.83203125" style="1" customWidth="1"/>
    <col min="7" max="7" width="25.83203125" style="1" customWidth="1"/>
    <col min="8" max="8" width="16.6640625" style="1" customWidth="1"/>
    <col min="9" max="10" width="15.5" style="1" customWidth="1"/>
    <col min="11" max="11" width="16.33203125" style="1" customWidth="1"/>
    <col min="12" max="12" width="13" style="1" customWidth="1"/>
    <col min="13" max="16384" width="9.1640625" style="1"/>
  </cols>
  <sheetData>
    <row r="1" spans="1:12" ht="87.75" customHeight="1" x14ac:dyDescent="0.2">
      <c r="B1" s="5"/>
      <c r="C1" s="5"/>
      <c r="D1" s="5"/>
      <c r="E1" s="5"/>
      <c r="F1" s="20" t="s">
        <v>594</v>
      </c>
      <c r="G1" s="20"/>
    </row>
    <row r="2" spans="1:12" ht="45" customHeight="1" x14ac:dyDescent="0.2">
      <c r="A2" s="18" t="s">
        <v>590</v>
      </c>
      <c r="B2" s="18"/>
      <c r="C2" s="18"/>
      <c r="D2" s="18"/>
      <c r="E2" s="18"/>
      <c r="F2" s="18"/>
      <c r="G2" s="18"/>
    </row>
    <row r="3" spans="1:12" ht="20.25" customHeight="1" x14ac:dyDescent="0.2">
      <c r="A3" s="19" t="s">
        <v>584</v>
      </c>
      <c r="B3" s="19"/>
      <c r="C3" s="19"/>
      <c r="D3" s="19"/>
      <c r="E3" s="19"/>
      <c r="F3" s="19"/>
      <c r="G3" s="19"/>
    </row>
    <row r="4" spans="1:12" ht="63.95" customHeight="1" x14ac:dyDescent="0.2">
      <c r="A4" s="2" t="s">
        <v>0</v>
      </c>
      <c r="B4" s="2" t="s">
        <v>1</v>
      </c>
      <c r="C4" s="2" t="s">
        <v>2</v>
      </c>
      <c r="D4" s="2" t="s">
        <v>3</v>
      </c>
      <c r="E4" s="6" t="s">
        <v>585</v>
      </c>
      <c r="F4" s="12" t="s">
        <v>586</v>
      </c>
      <c r="G4" s="17" t="s">
        <v>587</v>
      </c>
      <c r="H4" s="13"/>
      <c r="I4" s="13"/>
      <c r="J4" s="13"/>
      <c r="K4" s="13"/>
      <c r="L4" s="13"/>
    </row>
    <row r="5" spans="1:12" ht="21" customHeight="1" x14ac:dyDescent="0.2">
      <c r="A5" s="3" t="s">
        <v>4</v>
      </c>
      <c r="B5" s="2" t="s">
        <v>5</v>
      </c>
      <c r="C5" s="2" t="s">
        <v>5</v>
      </c>
      <c r="D5" s="2" t="s">
        <v>5</v>
      </c>
      <c r="E5" s="9">
        <f>E6+E115+E120+E134+E206+E245+E254+E486+E589+E606+E620+E626+E632</f>
        <v>2394287540.1500006</v>
      </c>
      <c r="F5" s="16">
        <f>F6+F115+F120+F134+F206+F245+F254+F486+F589+F606+F620+F626+F632</f>
        <v>2308444493.9200001</v>
      </c>
      <c r="G5" s="8">
        <f>F5/E5*100</f>
        <v>96.414672641005254</v>
      </c>
      <c r="H5" s="14"/>
      <c r="I5" s="14"/>
      <c r="J5" s="14"/>
      <c r="K5" s="15"/>
      <c r="L5" s="15"/>
    </row>
    <row r="6" spans="1:12" ht="27.95" customHeight="1" x14ac:dyDescent="0.2">
      <c r="A6" s="4" t="s">
        <v>6</v>
      </c>
      <c r="B6" s="2" t="s">
        <v>7</v>
      </c>
      <c r="C6" s="2" t="s">
        <v>5</v>
      </c>
      <c r="D6" s="2" t="s">
        <v>5</v>
      </c>
      <c r="E6" s="9">
        <f>E7+E13+E20+E33+E37+E55+E59+E63</f>
        <v>131457002.53</v>
      </c>
      <c r="F6" s="16">
        <f>F7+F13+F20+F33+F37+F55+F59+F63</f>
        <v>128701044.18000001</v>
      </c>
      <c r="G6" s="8">
        <f t="shared" ref="G6:G69" si="0">F6/E6*100</f>
        <v>97.903528684695928</v>
      </c>
      <c r="H6" s="14"/>
      <c r="I6" s="13"/>
      <c r="J6" s="13"/>
      <c r="K6" s="13"/>
      <c r="L6" s="13"/>
    </row>
    <row r="7" spans="1:12" ht="45.95" customHeight="1" x14ac:dyDescent="0.2">
      <c r="A7" s="4" t="s">
        <v>8</v>
      </c>
      <c r="B7" s="2" t="s">
        <v>9</v>
      </c>
      <c r="C7" s="2" t="s">
        <v>5</v>
      </c>
      <c r="D7" s="2" t="s">
        <v>5</v>
      </c>
      <c r="E7" s="7">
        <v>3436354.54</v>
      </c>
      <c r="F7" s="7">
        <f>F8</f>
        <v>3355828.04</v>
      </c>
      <c r="G7" s="8">
        <f t="shared" si="0"/>
        <v>97.656630040275189</v>
      </c>
      <c r="H7" s="14"/>
      <c r="I7" s="15"/>
      <c r="J7" s="15"/>
      <c r="K7" s="15"/>
      <c r="L7" s="13"/>
    </row>
    <row r="8" spans="1:12" ht="63.95" customHeight="1" x14ac:dyDescent="0.2">
      <c r="A8" s="4" t="s">
        <v>10</v>
      </c>
      <c r="B8" s="2" t="s">
        <v>9</v>
      </c>
      <c r="C8" s="2" t="s">
        <v>11</v>
      </c>
      <c r="D8" s="2" t="s">
        <v>5</v>
      </c>
      <c r="E8" s="7">
        <v>3436354.54</v>
      </c>
      <c r="F8" s="7">
        <f>F9+F11</f>
        <v>3355828.04</v>
      </c>
      <c r="G8" s="8">
        <f t="shared" si="0"/>
        <v>97.656630040275189</v>
      </c>
      <c r="H8" s="14"/>
      <c r="I8" s="13"/>
      <c r="J8" s="13"/>
      <c r="K8" s="13"/>
      <c r="L8" s="13"/>
    </row>
    <row r="9" spans="1:12" ht="63.95" customHeight="1" x14ac:dyDescent="0.2">
      <c r="A9" s="4" t="s">
        <v>12</v>
      </c>
      <c r="B9" s="2" t="s">
        <v>9</v>
      </c>
      <c r="C9" s="2" t="s">
        <v>13</v>
      </c>
      <c r="D9" s="2" t="s">
        <v>5</v>
      </c>
      <c r="E9" s="7">
        <v>3393033.2</v>
      </c>
      <c r="F9" s="7">
        <f>F10</f>
        <v>3312506.7</v>
      </c>
      <c r="G9" s="8">
        <f t="shared" si="0"/>
        <v>97.626710519661287</v>
      </c>
      <c r="H9" s="14"/>
      <c r="I9" s="13"/>
      <c r="J9" s="13"/>
      <c r="K9" s="13"/>
      <c r="L9" s="13"/>
    </row>
    <row r="10" spans="1:12" ht="66.75" customHeight="1" x14ac:dyDescent="0.2">
      <c r="A10" s="4" t="s">
        <v>14</v>
      </c>
      <c r="B10" s="2" t="s">
        <v>9</v>
      </c>
      <c r="C10" s="2" t="s">
        <v>13</v>
      </c>
      <c r="D10" s="2" t="s">
        <v>15</v>
      </c>
      <c r="E10" s="7">
        <v>3393033.2</v>
      </c>
      <c r="F10" s="7">
        <v>3312506.7</v>
      </c>
      <c r="G10" s="8">
        <f t="shared" si="0"/>
        <v>97.626710519661287</v>
      </c>
      <c r="H10" s="14"/>
      <c r="I10" s="13"/>
      <c r="J10" s="13"/>
      <c r="K10" s="13"/>
      <c r="L10" s="13"/>
    </row>
    <row r="11" spans="1:12" ht="95.25" customHeight="1" x14ac:dyDescent="0.2">
      <c r="A11" s="4" t="s">
        <v>16</v>
      </c>
      <c r="B11" s="2" t="s">
        <v>9</v>
      </c>
      <c r="C11" s="2" t="s">
        <v>17</v>
      </c>
      <c r="D11" s="2" t="s">
        <v>5</v>
      </c>
      <c r="E11" s="7">
        <v>43321.34</v>
      </c>
      <c r="F11" s="7">
        <f>F12</f>
        <v>43321.34</v>
      </c>
      <c r="G11" s="8">
        <f t="shared" si="0"/>
        <v>100</v>
      </c>
      <c r="H11" s="14"/>
      <c r="I11" s="13"/>
      <c r="J11" s="13"/>
      <c r="K11" s="13"/>
      <c r="L11" s="13"/>
    </row>
    <row r="12" spans="1:12" ht="67.7" customHeight="1" x14ac:dyDescent="0.2">
      <c r="A12" s="4" t="s">
        <v>14</v>
      </c>
      <c r="B12" s="2" t="s">
        <v>9</v>
      </c>
      <c r="C12" s="2" t="s">
        <v>17</v>
      </c>
      <c r="D12" s="2" t="s">
        <v>15</v>
      </c>
      <c r="E12" s="7">
        <v>43321.34</v>
      </c>
      <c r="F12" s="7">
        <v>43321.34</v>
      </c>
      <c r="G12" s="8">
        <f t="shared" si="0"/>
        <v>100</v>
      </c>
      <c r="H12" s="14"/>
      <c r="I12" s="13"/>
      <c r="J12" s="13"/>
      <c r="K12" s="13"/>
      <c r="L12" s="13"/>
    </row>
    <row r="13" spans="1:12" ht="57.75" customHeight="1" x14ac:dyDescent="0.2">
      <c r="A13" s="4" t="s">
        <v>18</v>
      </c>
      <c r="B13" s="2" t="s">
        <v>19</v>
      </c>
      <c r="C13" s="2" t="s">
        <v>5</v>
      </c>
      <c r="D13" s="2" t="s">
        <v>5</v>
      </c>
      <c r="E13" s="7">
        <v>3437905.75</v>
      </c>
      <c r="F13" s="7">
        <f>F14</f>
        <v>3327863</v>
      </c>
      <c r="G13" s="8">
        <f t="shared" si="0"/>
        <v>96.799134182197989</v>
      </c>
      <c r="H13" s="14"/>
      <c r="I13" s="13"/>
      <c r="J13" s="13"/>
      <c r="K13" s="13"/>
      <c r="L13" s="13"/>
    </row>
    <row r="14" spans="1:12" ht="28.5" customHeight="1" x14ac:dyDescent="0.2">
      <c r="A14" s="4" t="s">
        <v>20</v>
      </c>
      <c r="B14" s="2" t="s">
        <v>19</v>
      </c>
      <c r="C14" s="2" t="s">
        <v>21</v>
      </c>
      <c r="D14" s="2" t="s">
        <v>5</v>
      </c>
      <c r="E14" s="7">
        <v>3437905.75</v>
      </c>
      <c r="F14" s="7">
        <f>F15+F18</f>
        <v>3327863</v>
      </c>
      <c r="G14" s="8">
        <f t="shared" si="0"/>
        <v>96.799134182197989</v>
      </c>
      <c r="H14" s="14"/>
      <c r="I14" s="13"/>
      <c r="J14" s="13"/>
      <c r="K14" s="13"/>
      <c r="L14" s="13"/>
    </row>
    <row r="15" spans="1:12" ht="48" customHeight="1" x14ac:dyDescent="0.2">
      <c r="A15" s="4" t="s">
        <v>22</v>
      </c>
      <c r="B15" s="2" t="s">
        <v>19</v>
      </c>
      <c r="C15" s="2" t="s">
        <v>23</v>
      </c>
      <c r="D15" s="2" t="s">
        <v>5</v>
      </c>
      <c r="E15" s="7">
        <v>1355889.62</v>
      </c>
      <c r="F15" s="7">
        <f>F16+F17</f>
        <v>1350226.1</v>
      </c>
      <c r="G15" s="8">
        <f t="shared" si="0"/>
        <v>99.582302282098738</v>
      </c>
      <c r="H15" s="14"/>
      <c r="I15" s="13"/>
      <c r="J15" s="13"/>
      <c r="K15" s="13"/>
      <c r="L15" s="13"/>
    </row>
    <row r="16" spans="1:12" ht="63.95" customHeight="1" x14ac:dyDescent="0.2">
      <c r="A16" s="4" t="s">
        <v>14</v>
      </c>
      <c r="B16" s="2" t="s">
        <v>19</v>
      </c>
      <c r="C16" s="2" t="s">
        <v>23</v>
      </c>
      <c r="D16" s="2" t="s">
        <v>15</v>
      </c>
      <c r="E16" s="7">
        <v>1197213.02</v>
      </c>
      <c r="F16" s="7">
        <v>1191783.78</v>
      </c>
      <c r="G16" s="8">
        <f t="shared" si="0"/>
        <v>99.546510110623416</v>
      </c>
      <c r="H16" s="14"/>
      <c r="I16" s="13"/>
      <c r="J16" s="13"/>
      <c r="K16" s="13"/>
      <c r="L16" s="13"/>
    </row>
    <row r="17" spans="1:12" ht="37.5" customHeight="1" x14ac:dyDescent="0.2">
      <c r="A17" s="4" t="s">
        <v>24</v>
      </c>
      <c r="B17" s="2" t="s">
        <v>19</v>
      </c>
      <c r="C17" s="2" t="s">
        <v>23</v>
      </c>
      <c r="D17" s="2" t="s">
        <v>25</v>
      </c>
      <c r="E17" s="7">
        <v>158676.6</v>
      </c>
      <c r="F17" s="7">
        <v>158442.32</v>
      </c>
      <c r="G17" s="8">
        <f t="shared" si="0"/>
        <v>99.852353781212855</v>
      </c>
      <c r="H17" s="14"/>
      <c r="I17" s="13"/>
      <c r="J17" s="13"/>
      <c r="K17" s="13"/>
      <c r="L17" s="13"/>
    </row>
    <row r="18" spans="1:12" ht="48" customHeight="1" x14ac:dyDescent="0.2">
      <c r="A18" s="4" t="s">
        <v>26</v>
      </c>
      <c r="B18" s="2" t="s">
        <v>19</v>
      </c>
      <c r="C18" s="2" t="s">
        <v>27</v>
      </c>
      <c r="D18" s="2" t="s">
        <v>5</v>
      </c>
      <c r="E18" s="7">
        <v>2082016.13</v>
      </c>
      <c r="F18" s="7">
        <f>F19</f>
        <v>1977636.9</v>
      </c>
      <c r="G18" s="8">
        <f t="shared" si="0"/>
        <v>94.986627216956293</v>
      </c>
      <c r="H18" s="14"/>
      <c r="I18" s="13"/>
      <c r="J18" s="13"/>
      <c r="K18" s="13"/>
      <c r="L18" s="13"/>
    </row>
    <row r="19" spans="1:12" ht="70.5" customHeight="1" x14ac:dyDescent="0.2">
      <c r="A19" s="4" t="s">
        <v>14</v>
      </c>
      <c r="B19" s="2" t="s">
        <v>19</v>
      </c>
      <c r="C19" s="2" t="s">
        <v>27</v>
      </c>
      <c r="D19" s="2" t="s">
        <v>15</v>
      </c>
      <c r="E19" s="7">
        <v>2082016.13</v>
      </c>
      <c r="F19" s="7">
        <v>1977636.9</v>
      </c>
      <c r="G19" s="8">
        <f t="shared" si="0"/>
        <v>94.986627216956293</v>
      </c>
      <c r="H19" s="14"/>
      <c r="I19" s="13"/>
      <c r="J19" s="13"/>
      <c r="K19" s="13"/>
      <c r="L19" s="13"/>
    </row>
    <row r="20" spans="1:12" ht="63.95" customHeight="1" x14ac:dyDescent="0.2">
      <c r="A20" s="4" t="s">
        <v>28</v>
      </c>
      <c r="B20" s="2" t="s">
        <v>29</v>
      </c>
      <c r="C20" s="2" t="s">
        <v>5</v>
      </c>
      <c r="D20" s="2" t="s">
        <v>5</v>
      </c>
      <c r="E20" s="7">
        <f>E21</f>
        <v>40251060.759999998</v>
      </c>
      <c r="F20" s="7">
        <f>F21</f>
        <v>40094937.460000001</v>
      </c>
      <c r="G20" s="8">
        <f t="shared" si="0"/>
        <v>99.612126246980438</v>
      </c>
      <c r="H20" s="14"/>
      <c r="I20" s="13"/>
      <c r="J20" s="13"/>
      <c r="K20" s="13"/>
      <c r="L20" s="13"/>
    </row>
    <row r="21" spans="1:12" ht="45.95" customHeight="1" x14ac:dyDescent="0.2">
      <c r="A21" s="4" t="s">
        <v>30</v>
      </c>
      <c r="B21" s="2" t="s">
        <v>29</v>
      </c>
      <c r="C21" s="2" t="s">
        <v>31</v>
      </c>
      <c r="D21" s="2" t="s">
        <v>5</v>
      </c>
      <c r="E21" s="7">
        <f>E22+E26</f>
        <v>40251060.759999998</v>
      </c>
      <c r="F21" s="7">
        <f>F22+F26</f>
        <v>40094937.460000001</v>
      </c>
      <c r="G21" s="8">
        <f t="shared" si="0"/>
        <v>99.612126246980438</v>
      </c>
      <c r="H21" s="14"/>
      <c r="I21" s="13"/>
      <c r="J21" s="13"/>
      <c r="K21" s="13"/>
      <c r="L21" s="13"/>
    </row>
    <row r="22" spans="1:12" ht="46.5" customHeight="1" x14ac:dyDescent="0.2">
      <c r="A22" s="4" t="s">
        <v>32</v>
      </c>
      <c r="B22" s="2" t="s">
        <v>29</v>
      </c>
      <c r="C22" s="2" t="s">
        <v>33</v>
      </c>
      <c r="D22" s="2" t="s">
        <v>5</v>
      </c>
      <c r="E22" s="7">
        <f>E23</f>
        <v>532777</v>
      </c>
      <c r="F22" s="7">
        <f>F23</f>
        <v>525184.61</v>
      </c>
      <c r="G22" s="8">
        <f t="shared" si="0"/>
        <v>98.574940359662662</v>
      </c>
      <c r="H22" s="14"/>
      <c r="I22" s="13"/>
      <c r="J22" s="13"/>
      <c r="K22" s="13"/>
      <c r="L22" s="13"/>
    </row>
    <row r="23" spans="1:12" ht="80.25" customHeight="1" x14ac:dyDescent="0.2">
      <c r="A23" s="4" t="s">
        <v>34</v>
      </c>
      <c r="B23" s="2" t="s">
        <v>29</v>
      </c>
      <c r="C23" s="2" t="s">
        <v>35</v>
      </c>
      <c r="D23" s="2" t="s">
        <v>5</v>
      </c>
      <c r="E23" s="7">
        <f>E24+E25</f>
        <v>532777</v>
      </c>
      <c r="F23" s="7">
        <f>F24+F25</f>
        <v>525184.61</v>
      </c>
      <c r="G23" s="8">
        <f t="shared" si="0"/>
        <v>98.574940359662662</v>
      </c>
      <c r="H23" s="14"/>
      <c r="I23" s="13"/>
      <c r="J23" s="13"/>
      <c r="K23" s="13"/>
      <c r="L23" s="13"/>
    </row>
    <row r="24" spans="1:12" ht="67.7" customHeight="1" x14ac:dyDescent="0.2">
      <c r="A24" s="4" t="s">
        <v>14</v>
      </c>
      <c r="B24" s="2" t="s">
        <v>29</v>
      </c>
      <c r="C24" s="2" t="s">
        <v>35</v>
      </c>
      <c r="D24" s="2" t="s">
        <v>15</v>
      </c>
      <c r="E24" s="7">
        <v>508157</v>
      </c>
      <c r="F24" s="7">
        <v>505922.61</v>
      </c>
      <c r="G24" s="8">
        <f t="shared" si="0"/>
        <v>99.560295341793974</v>
      </c>
      <c r="H24" s="14"/>
      <c r="I24" s="13"/>
      <c r="J24" s="13"/>
      <c r="K24" s="13"/>
      <c r="L24" s="13"/>
    </row>
    <row r="25" spans="1:12" ht="37.5" customHeight="1" x14ac:dyDescent="0.2">
      <c r="A25" s="4" t="s">
        <v>24</v>
      </c>
      <c r="B25" s="2" t="s">
        <v>29</v>
      </c>
      <c r="C25" s="2" t="s">
        <v>35</v>
      </c>
      <c r="D25" s="2" t="s">
        <v>25</v>
      </c>
      <c r="E25" s="7">
        <v>24620</v>
      </c>
      <c r="F25" s="7">
        <v>19262</v>
      </c>
      <c r="G25" s="8">
        <f t="shared" si="0"/>
        <v>78.237205523964263</v>
      </c>
      <c r="H25" s="14"/>
      <c r="I25" s="13"/>
      <c r="J25" s="13"/>
      <c r="K25" s="13"/>
      <c r="L25" s="13"/>
    </row>
    <row r="26" spans="1:12" ht="48" customHeight="1" x14ac:dyDescent="0.2">
      <c r="A26" s="4" t="s">
        <v>36</v>
      </c>
      <c r="B26" s="2" t="s">
        <v>29</v>
      </c>
      <c r="C26" s="2" t="s">
        <v>37</v>
      </c>
      <c r="D26" s="2" t="s">
        <v>5</v>
      </c>
      <c r="E26" s="7">
        <f>E27+E31</f>
        <v>39718283.759999998</v>
      </c>
      <c r="F26" s="7">
        <f>F27+F31</f>
        <v>39569752.850000001</v>
      </c>
      <c r="G26" s="8">
        <f t="shared" si="0"/>
        <v>99.626038952494767</v>
      </c>
      <c r="H26" s="14"/>
      <c r="I26" s="13"/>
      <c r="J26" s="13"/>
      <c r="K26" s="13"/>
      <c r="L26" s="13"/>
    </row>
    <row r="27" spans="1:12" ht="95.25" customHeight="1" x14ac:dyDescent="0.2">
      <c r="A27" s="4" t="s">
        <v>38</v>
      </c>
      <c r="B27" s="2" t="s">
        <v>29</v>
      </c>
      <c r="C27" s="2" t="s">
        <v>39</v>
      </c>
      <c r="D27" s="2" t="s">
        <v>5</v>
      </c>
      <c r="E27" s="7">
        <f>E28+E29+E30</f>
        <v>39175715.089999996</v>
      </c>
      <c r="F27" s="7">
        <f>F28+F29+F30</f>
        <v>39027184.18</v>
      </c>
      <c r="G27" s="8">
        <f t="shared" si="0"/>
        <v>99.62085973502009</v>
      </c>
      <c r="H27" s="14"/>
      <c r="I27" s="13"/>
      <c r="J27" s="13"/>
      <c r="K27" s="13"/>
      <c r="L27" s="13"/>
    </row>
    <row r="28" spans="1:12" ht="68.25" customHeight="1" x14ac:dyDescent="0.2">
      <c r="A28" s="4" t="s">
        <v>14</v>
      </c>
      <c r="B28" s="2" t="s">
        <v>29</v>
      </c>
      <c r="C28" s="2" t="s">
        <v>39</v>
      </c>
      <c r="D28" s="2" t="s">
        <v>15</v>
      </c>
      <c r="E28" s="7">
        <v>36731803.18</v>
      </c>
      <c r="F28" s="7">
        <v>36694182.18</v>
      </c>
      <c r="G28" s="8">
        <f t="shared" si="0"/>
        <v>99.89757921816242</v>
      </c>
      <c r="H28" s="14"/>
      <c r="I28" s="13"/>
      <c r="J28" s="13"/>
      <c r="K28" s="13"/>
      <c r="L28" s="13"/>
    </row>
    <row r="29" spans="1:12" ht="38.25" customHeight="1" x14ac:dyDescent="0.2">
      <c r="A29" s="4" t="s">
        <v>24</v>
      </c>
      <c r="B29" s="2" t="s">
        <v>29</v>
      </c>
      <c r="C29" s="2" t="s">
        <v>39</v>
      </c>
      <c r="D29" s="2" t="s">
        <v>25</v>
      </c>
      <c r="E29" s="7">
        <v>1848289.91</v>
      </c>
      <c r="F29" s="7">
        <v>1750692</v>
      </c>
      <c r="G29" s="8">
        <f t="shared" si="0"/>
        <v>94.719556197761207</v>
      </c>
      <c r="H29" s="14"/>
      <c r="I29" s="13"/>
      <c r="J29" s="13"/>
      <c r="K29" s="13"/>
      <c r="L29" s="13"/>
    </row>
    <row r="30" spans="1:12" ht="27.95" customHeight="1" x14ac:dyDescent="0.2">
      <c r="A30" s="4" t="s">
        <v>40</v>
      </c>
      <c r="B30" s="2" t="s">
        <v>29</v>
      </c>
      <c r="C30" s="2" t="s">
        <v>39</v>
      </c>
      <c r="D30" s="2" t="s">
        <v>41</v>
      </c>
      <c r="E30" s="7">
        <v>595622</v>
      </c>
      <c r="F30" s="7">
        <v>582310</v>
      </c>
      <c r="G30" s="8">
        <f t="shared" si="0"/>
        <v>97.765025469173409</v>
      </c>
      <c r="H30" s="14"/>
      <c r="I30" s="13"/>
      <c r="J30" s="13"/>
      <c r="K30" s="13"/>
      <c r="L30" s="13"/>
    </row>
    <row r="31" spans="1:12" ht="107.25" customHeight="1" x14ac:dyDescent="0.2">
      <c r="A31" s="4" t="s">
        <v>42</v>
      </c>
      <c r="B31" s="2" t="s">
        <v>29</v>
      </c>
      <c r="C31" s="2" t="s">
        <v>43</v>
      </c>
      <c r="D31" s="2" t="s">
        <v>5</v>
      </c>
      <c r="E31" s="7">
        <v>542568.67000000004</v>
      </c>
      <c r="F31" s="7">
        <f>F32</f>
        <v>542568.67000000004</v>
      </c>
      <c r="G31" s="8">
        <f t="shared" si="0"/>
        <v>100</v>
      </c>
      <c r="H31" s="14"/>
      <c r="I31" s="13"/>
      <c r="J31" s="13"/>
      <c r="K31" s="13"/>
      <c r="L31" s="13"/>
    </row>
    <row r="32" spans="1:12" ht="63" customHeight="1" x14ac:dyDescent="0.2">
      <c r="A32" s="4" t="s">
        <v>14</v>
      </c>
      <c r="B32" s="2" t="s">
        <v>29</v>
      </c>
      <c r="C32" s="2" t="s">
        <v>43</v>
      </c>
      <c r="D32" s="2" t="s">
        <v>15</v>
      </c>
      <c r="E32" s="7">
        <v>542568.67000000004</v>
      </c>
      <c r="F32" s="7">
        <v>542568.67000000004</v>
      </c>
      <c r="G32" s="8">
        <f t="shared" si="0"/>
        <v>100</v>
      </c>
      <c r="H32" s="14"/>
      <c r="I32" s="13"/>
      <c r="J32" s="13"/>
      <c r="K32" s="13"/>
      <c r="L32" s="13"/>
    </row>
    <row r="33" spans="1:12" ht="29.25" customHeight="1" x14ac:dyDescent="0.2">
      <c r="A33" s="4" t="s">
        <v>44</v>
      </c>
      <c r="B33" s="2" t="s">
        <v>45</v>
      </c>
      <c r="C33" s="2" t="s">
        <v>5</v>
      </c>
      <c r="D33" s="2" t="s">
        <v>5</v>
      </c>
      <c r="E33" s="7">
        <v>7300</v>
      </c>
      <c r="F33" s="7">
        <f>F34</f>
        <v>7300</v>
      </c>
      <c r="G33" s="8">
        <f t="shared" si="0"/>
        <v>100</v>
      </c>
      <c r="H33" s="14"/>
      <c r="I33" s="13"/>
      <c r="J33" s="13"/>
      <c r="K33" s="13"/>
      <c r="L33" s="13"/>
    </row>
    <row r="34" spans="1:12" ht="63.95" customHeight="1" x14ac:dyDescent="0.2">
      <c r="A34" s="4" t="s">
        <v>10</v>
      </c>
      <c r="B34" s="2" t="s">
        <v>45</v>
      </c>
      <c r="C34" s="2" t="s">
        <v>11</v>
      </c>
      <c r="D34" s="2" t="s">
        <v>5</v>
      </c>
      <c r="E34" s="7">
        <v>7300</v>
      </c>
      <c r="F34" s="7">
        <f>F35</f>
        <v>7300</v>
      </c>
      <c r="G34" s="8">
        <f t="shared" si="0"/>
        <v>100</v>
      </c>
      <c r="H34" s="14"/>
      <c r="I34" s="13"/>
      <c r="J34" s="13"/>
      <c r="K34" s="13"/>
      <c r="L34" s="13"/>
    </row>
    <row r="35" spans="1:12" ht="63.95" customHeight="1" x14ac:dyDescent="0.2">
      <c r="A35" s="4" t="s">
        <v>46</v>
      </c>
      <c r="B35" s="2" t="s">
        <v>45</v>
      </c>
      <c r="C35" s="2" t="s">
        <v>47</v>
      </c>
      <c r="D35" s="2" t="s">
        <v>5</v>
      </c>
      <c r="E35" s="7">
        <v>7300</v>
      </c>
      <c r="F35" s="7">
        <f>F36</f>
        <v>7300</v>
      </c>
      <c r="G35" s="8">
        <f t="shared" si="0"/>
        <v>100</v>
      </c>
      <c r="H35" s="14"/>
      <c r="I35" s="13"/>
      <c r="J35" s="13"/>
      <c r="K35" s="13"/>
      <c r="L35" s="13"/>
    </row>
    <row r="36" spans="1:12" ht="40.700000000000003" customHeight="1" x14ac:dyDescent="0.2">
      <c r="A36" s="4" t="s">
        <v>24</v>
      </c>
      <c r="B36" s="2" t="s">
        <v>45</v>
      </c>
      <c r="C36" s="2" t="s">
        <v>47</v>
      </c>
      <c r="D36" s="2" t="s">
        <v>25</v>
      </c>
      <c r="E36" s="7">
        <v>7300</v>
      </c>
      <c r="F36" s="7">
        <v>7300</v>
      </c>
      <c r="G36" s="8">
        <f t="shared" si="0"/>
        <v>100</v>
      </c>
      <c r="H36" s="14"/>
      <c r="I36" s="13"/>
      <c r="J36" s="13"/>
      <c r="K36" s="13"/>
      <c r="L36" s="13"/>
    </row>
    <row r="37" spans="1:12" ht="39" customHeight="1" x14ac:dyDescent="0.2">
      <c r="A37" s="4" t="s">
        <v>48</v>
      </c>
      <c r="B37" s="2" t="s">
        <v>49</v>
      </c>
      <c r="C37" s="2" t="s">
        <v>5</v>
      </c>
      <c r="D37" s="2" t="s">
        <v>5</v>
      </c>
      <c r="E37" s="7">
        <f>E38+E45</f>
        <v>15627527.25</v>
      </c>
      <c r="F37" s="7">
        <f>F38+F45</f>
        <v>14983739.530000001</v>
      </c>
      <c r="G37" s="8">
        <f t="shared" si="0"/>
        <v>95.880424908553593</v>
      </c>
      <c r="H37" s="14"/>
      <c r="I37" s="13"/>
      <c r="J37" s="13"/>
      <c r="K37" s="13"/>
      <c r="L37" s="13"/>
    </row>
    <row r="38" spans="1:12" ht="39" customHeight="1" x14ac:dyDescent="0.2">
      <c r="A38" s="4" t="s">
        <v>50</v>
      </c>
      <c r="B38" s="2" t="s">
        <v>49</v>
      </c>
      <c r="C38" s="2" t="s">
        <v>51</v>
      </c>
      <c r="D38" s="2" t="s">
        <v>5</v>
      </c>
      <c r="E38" s="7">
        <f>E39</f>
        <v>11887330.140000001</v>
      </c>
      <c r="F38" s="7">
        <f>F39</f>
        <v>11675626.880000001</v>
      </c>
      <c r="G38" s="8">
        <f t="shared" si="0"/>
        <v>98.219084878549523</v>
      </c>
      <c r="H38" s="14"/>
      <c r="I38" s="13"/>
      <c r="J38" s="13"/>
      <c r="K38" s="13"/>
      <c r="L38" s="13"/>
    </row>
    <row r="39" spans="1:12" ht="42" customHeight="1" x14ac:dyDescent="0.2">
      <c r="A39" s="4" t="s">
        <v>52</v>
      </c>
      <c r="B39" s="2" t="s">
        <v>49</v>
      </c>
      <c r="C39" s="2" t="s">
        <v>53</v>
      </c>
      <c r="D39" s="2" t="s">
        <v>5</v>
      </c>
      <c r="E39" s="7">
        <f>E40+E43</f>
        <v>11887330.140000001</v>
      </c>
      <c r="F39" s="7">
        <f>F40+F43</f>
        <v>11675626.880000001</v>
      </c>
      <c r="G39" s="8">
        <f t="shared" si="0"/>
        <v>98.219084878549523</v>
      </c>
      <c r="H39" s="14"/>
      <c r="I39" s="13"/>
      <c r="J39" s="13"/>
      <c r="K39" s="13"/>
      <c r="L39" s="13"/>
    </row>
    <row r="40" spans="1:12" ht="63.95" customHeight="1" x14ac:dyDescent="0.2">
      <c r="A40" s="4" t="s">
        <v>54</v>
      </c>
      <c r="B40" s="2" t="s">
        <v>49</v>
      </c>
      <c r="C40" s="2" t="s">
        <v>55</v>
      </c>
      <c r="D40" s="2" t="s">
        <v>5</v>
      </c>
      <c r="E40" s="7">
        <f>E41+E42</f>
        <v>11738542.68</v>
      </c>
      <c r="F40" s="7">
        <f>F41+F42</f>
        <v>11526839.42</v>
      </c>
      <c r="G40" s="8">
        <f t="shared" si="0"/>
        <v>98.196511562200158</v>
      </c>
      <c r="H40" s="14"/>
      <c r="I40" s="13"/>
      <c r="J40" s="13"/>
      <c r="K40" s="13"/>
      <c r="L40" s="13"/>
    </row>
    <row r="41" spans="1:12" ht="68.25" customHeight="1" x14ac:dyDescent="0.2">
      <c r="A41" s="4" t="s">
        <v>14</v>
      </c>
      <c r="B41" s="2" t="s">
        <v>49</v>
      </c>
      <c r="C41" s="2" t="s">
        <v>55</v>
      </c>
      <c r="D41" s="2" t="s">
        <v>15</v>
      </c>
      <c r="E41" s="7">
        <v>10244171.67</v>
      </c>
      <c r="F41" s="7">
        <v>10032670.42</v>
      </c>
      <c r="G41" s="8">
        <f t="shared" si="0"/>
        <v>97.935399202461824</v>
      </c>
      <c r="H41" s="14"/>
      <c r="I41" s="13"/>
      <c r="J41" s="13"/>
      <c r="K41" s="13"/>
      <c r="L41" s="13"/>
    </row>
    <row r="42" spans="1:12" ht="39" customHeight="1" x14ac:dyDescent="0.2">
      <c r="A42" s="4" t="s">
        <v>24</v>
      </c>
      <c r="B42" s="2" t="s">
        <v>49</v>
      </c>
      <c r="C42" s="2" t="s">
        <v>55</v>
      </c>
      <c r="D42" s="2" t="s">
        <v>25</v>
      </c>
      <c r="E42" s="7">
        <v>1494371.01</v>
      </c>
      <c r="F42" s="7">
        <v>1494169</v>
      </c>
      <c r="G42" s="8">
        <f t="shared" si="0"/>
        <v>99.986481937976038</v>
      </c>
      <c r="H42" s="14"/>
      <c r="I42" s="13"/>
      <c r="J42" s="13"/>
      <c r="K42" s="13"/>
      <c r="L42" s="13"/>
    </row>
    <row r="43" spans="1:12" ht="117" customHeight="1" x14ac:dyDescent="0.2">
      <c r="A43" s="4" t="s">
        <v>56</v>
      </c>
      <c r="B43" s="2" t="s">
        <v>49</v>
      </c>
      <c r="C43" s="2" t="s">
        <v>57</v>
      </c>
      <c r="D43" s="2" t="s">
        <v>5</v>
      </c>
      <c r="E43" s="7">
        <f>E44</f>
        <v>148787.46</v>
      </c>
      <c r="F43" s="7">
        <f>F44</f>
        <v>148787.46</v>
      </c>
      <c r="G43" s="8">
        <f t="shared" si="0"/>
        <v>100</v>
      </c>
      <c r="H43" s="14"/>
      <c r="I43" s="13"/>
      <c r="J43" s="13"/>
      <c r="K43" s="13"/>
      <c r="L43" s="13"/>
    </row>
    <row r="44" spans="1:12" ht="68.25" customHeight="1" x14ac:dyDescent="0.2">
      <c r="A44" s="4" t="s">
        <v>14</v>
      </c>
      <c r="B44" s="2" t="s">
        <v>49</v>
      </c>
      <c r="C44" s="2" t="s">
        <v>57</v>
      </c>
      <c r="D44" s="2" t="s">
        <v>15</v>
      </c>
      <c r="E44" s="7">
        <v>148787.46</v>
      </c>
      <c r="F44" s="7">
        <v>148787.46</v>
      </c>
      <c r="G44" s="8">
        <f t="shared" si="0"/>
        <v>100</v>
      </c>
      <c r="H44" s="14"/>
      <c r="I44" s="13"/>
      <c r="J44" s="13"/>
      <c r="K44" s="13"/>
      <c r="L44" s="13"/>
    </row>
    <row r="45" spans="1:12" ht="28.5" customHeight="1" x14ac:dyDescent="0.2">
      <c r="A45" s="4" t="s">
        <v>20</v>
      </c>
      <c r="B45" s="2" t="s">
        <v>49</v>
      </c>
      <c r="C45" s="2" t="s">
        <v>21</v>
      </c>
      <c r="D45" s="2" t="s">
        <v>5</v>
      </c>
      <c r="E45" s="7">
        <f>E46+E50+E53</f>
        <v>3740197.11</v>
      </c>
      <c r="F45" s="7">
        <f>F46+F50+F53</f>
        <v>3308112.65</v>
      </c>
      <c r="G45" s="8">
        <f t="shared" si="0"/>
        <v>88.447548423457292</v>
      </c>
      <c r="H45" s="14"/>
      <c r="I45" s="13"/>
      <c r="J45" s="13"/>
      <c r="K45" s="13"/>
      <c r="L45" s="13"/>
    </row>
    <row r="46" spans="1:12" ht="47.25" customHeight="1" x14ac:dyDescent="0.2">
      <c r="A46" s="4" t="s">
        <v>22</v>
      </c>
      <c r="B46" s="2" t="s">
        <v>49</v>
      </c>
      <c r="C46" s="2" t="s">
        <v>58</v>
      </c>
      <c r="D46" s="2" t="s">
        <v>5</v>
      </c>
      <c r="E46" s="7">
        <f>E47+E48+E49</f>
        <v>2715229</v>
      </c>
      <c r="F46" s="7">
        <f>F47+F48+F49</f>
        <v>2711924.65</v>
      </c>
      <c r="G46" s="8">
        <f t="shared" si="0"/>
        <v>99.878303082355117</v>
      </c>
      <c r="H46" s="14"/>
      <c r="I46" s="13"/>
      <c r="J46" s="13"/>
      <c r="K46" s="13"/>
      <c r="L46" s="13"/>
    </row>
    <row r="47" spans="1:12" ht="69" customHeight="1" x14ac:dyDescent="0.2">
      <c r="A47" s="4" t="s">
        <v>14</v>
      </c>
      <c r="B47" s="2" t="s">
        <v>49</v>
      </c>
      <c r="C47" s="2" t="s">
        <v>58</v>
      </c>
      <c r="D47" s="2" t="s">
        <v>15</v>
      </c>
      <c r="E47" s="7">
        <v>2647529</v>
      </c>
      <c r="F47" s="7">
        <v>2644224.65</v>
      </c>
      <c r="G47" s="8">
        <f t="shared" si="0"/>
        <v>99.875191168821942</v>
      </c>
      <c r="H47" s="14"/>
      <c r="I47" s="13"/>
      <c r="J47" s="13"/>
      <c r="K47" s="13"/>
      <c r="L47" s="13"/>
    </row>
    <row r="48" spans="1:12" ht="37.5" customHeight="1" x14ac:dyDescent="0.2">
      <c r="A48" s="4" t="s">
        <v>24</v>
      </c>
      <c r="B48" s="2" t="s">
        <v>49</v>
      </c>
      <c r="C48" s="2" t="s">
        <v>58</v>
      </c>
      <c r="D48" s="2" t="s">
        <v>25</v>
      </c>
      <c r="E48" s="7">
        <v>62700</v>
      </c>
      <c r="F48" s="7">
        <v>62700</v>
      </c>
      <c r="G48" s="8">
        <f t="shared" si="0"/>
        <v>100</v>
      </c>
      <c r="H48" s="14"/>
      <c r="I48" s="13"/>
      <c r="J48" s="13"/>
      <c r="K48" s="13"/>
      <c r="L48" s="13"/>
    </row>
    <row r="49" spans="1:12" ht="33" customHeight="1" x14ac:dyDescent="0.2">
      <c r="A49" s="4" t="s">
        <v>40</v>
      </c>
      <c r="B49" s="2" t="s">
        <v>49</v>
      </c>
      <c r="C49" s="2" t="s">
        <v>58</v>
      </c>
      <c r="D49" s="2" t="s">
        <v>41</v>
      </c>
      <c r="E49" s="7">
        <v>5000</v>
      </c>
      <c r="F49" s="7">
        <v>5000</v>
      </c>
      <c r="G49" s="8">
        <f t="shared" si="0"/>
        <v>100</v>
      </c>
      <c r="H49" s="14"/>
      <c r="I49" s="13"/>
      <c r="J49" s="13"/>
      <c r="K49" s="13"/>
      <c r="L49" s="13"/>
    </row>
    <row r="50" spans="1:12" ht="63.95" customHeight="1" x14ac:dyDescent="0.2">
      <c r="A50" s="4" t="s">
        <v>59</v>
      </c>
      <c r="B50" s="2" t="s">
        <v>49</v>
      </c>
      <c r="C50" s="2" t="s">
        <v>60</v>
      </c>
      <c r="D50" s="2" t="s">
        <v>5</v>
      </c>
      <c r="E50" s="7">
        <f>E51+E52</f>
        <v>596188</v>
      </c>
      <c r="F50" s="7">
        <f>F51+F52</f>
        <v>596188</v>
      </c>
      <c r="G50" s="8">
        <f t="shared" si="0"/>
        <v>100</v>
      </c>
      <c r="H50" s="14"/>
      <c r="I50" s="13"/>
      <c r="J50" s="13"/>
      <c r="K50" s="13"/>
      <c r="L50" s="13"/>
    </row>
    <row r="51" spans="1:12" ht="65.25" customHeight="1" x14ac:dyDescent="0.2">
      <c r="A51" s="4" t="s">
        <v>14</v>
      </c>
      <c r="B51" s="2" t="s">
        <v>49</v>
      </c>
      <c r="C51" s="2" t="s">
        <v>60</v>
      </c>
      <c r="D51" s="2" t="s">
        <v>15</v>
      </c>
      <c r="E51" s="7">
        <v>481771</v>
      </c>
      <c r="F51" s="7">
        <v>481771</v>
      </c>
      <c r="G51" s="8">
        <f t="shared" si="0"/>
        <v>100</v>
      </c>
      <c r="H51" s="14"/>
      <c r="I51" s="13"/>
      <c r="J51" s="13"/>
      <c r="K51" s="13"/>
      <c r="L51" s="13"/>
    </row>
    <row r="52" spans="1:12" ht="36" customHeight="1" x14ac:dyDescent="0.2">
      <c r="A52" s="4" t="s">
        <v>24</v>
      </c>
      <c r="B52" s="2" t="s">
        <v>49</v>
      </c>
      <c r="C52" s="2" t="s">
        <v>60</v>
      </c>
      <c r="D52" s="2" t="s">
        <v>25</v>
      </c>
      <c r="E52" s="7">
        <v>114417</v>
      </c>
      <c r="F52" s="7">
        <v>114417</v>
      </c>
      <c r="G52" s="8">
        <f t="shared" si="0"/>
        <v>100</v>
      </c>
      <c r="H52" s="14"/>
      <c r="I52" s="13"/>
      <c r="J52" s="13"/>
      <c r="K52" s="13"/>
      <c r="L52" s="13"/>
    </row>
    <row r="53" spans="1:12" ht="34.5" customHeight="1" x14ac:dyDescent="0.2">
      <c r="A53" s="4" t="s">
        <v>61</v>
      </c>
      <c r="B53" s="2" t="s">
        <v>49</v>
      </c>
      <c r="C53" s="2" t="s">
        <v>62</v>
      </c>
      <c r="D53" s="2" t="s">
        <v>5</v>
      </c>
      <c r="E53" s="7">
        <f>E54</f>
        <v>428780.11</v>
      </c>
      <c r="F53" s="7">
        <f>F54</f>
        <v>0</v>
      </c>
      <c r="G53" s="8">
        <f t="shared" si="0"/>
        <v>0</v>
      </c>
      <c r="H53" s="14"/>
      <c r="I53" s="13"/>
      <c r="J53" s="13"/>
      <c r="K53" s="13"/>
      <c r="L53" s="13"/>
    </row>
    <row r="54" spans="1:12" ht="30.75" customHeight="1" x14ac:dyDescent="0.2">
      <c r="A54" s="4" t="s">
        <v>40</v>
      </c>
      <c r="B54" s="2" t="s">
        <v>49</v>
      </c>
      <c r="C54" s="2" t="s">
        <v>62</v>
      </c>
      <c r="D54" s="2" t="s">
        <v>41</v>
      </c>
      <c r="E54" s="7">
        <v>428780.11</v>
      </c>
      <c r="F54" s="7">
        <v>0</v>
      </c>
      <c r="G54" s="8">
        <f t="shared" si="0"/>
        <v>0</v>
      </c>
      <c r="H54" s="14"/>
      <c r="I54" s="13"/>
      <c r="J54" s="13"/>
      <c r="K54" s="13"/>
      <c r="L54" s="13"/>
    </row>
    <row r="55" spans="1:12" ht="36" customHeight="1" x14ac:dyDescent="0.2">
      <c r="A55" s="4" t="s">
        <v>63</v>
      </c>
      <c r="B55" s="2" t="s">
        <v>64</v>
      </c>
      <c r="C55" s="2" t="s">
        <v>5</v>
      </c>
      <c r="D55" s="2" t="s">
        <v>5</v>
      </c>
      <c r="E55" s="7">
        <f t="shared" ref="E55:F57" si="1">E56</f>
        <v>2675582</v>
      </c>
      <c r="F55" s="7">
        <f t="shared" si="1"/>
        <v>2675159</v>
      </c>
      <c r="G55" s="8">
        <f t="shared" si="0"/>
        <v>99.984190355593654</v>
      </c>
      <c r="H55" s="14"/>
      <c r="I55" s="13"/>
      <c r="J55" s="13"/>
      <c r="K55" s="13"/>
      <c r="L55" s="13"/>
    </row>
    <row r="56" spans="1:12" ht="33.75" customHeight="1" x14ac:dyDescent="0.2">
      <c r="A56" s="4" t="s">
        <v>20</v>
      </c>
      <c r="B56" s="2" t="s">
        <v>64</v>
      </c>
      <c r="C56" s="2" t="s">
        <v>21</v>
      </c>
      <c r="D56" s="2" t="s">
        <v>5</v>
      </c>
      <c r="E56" s="7">
        <f t="shared" si="1"/>
        <v>2675582</v>
      </c>
      <c r="F56" s="7">
        <f t="shared" si="1"/>
        <v>2675159</v>
      </c>
      <c r="G56" s="8">
        <f t="shared" si="0"/>
        <v>99.984190355593654</v>
      </c>
      <c r="H56" s="14"/>
      <c r="I56" s="13"/>
      <c r="J56" s="13"/>
      <c r="K56" s="13"/>
      <c r="L56" s="13"/>
    </row>
    <row r="57" spans="1:12" ht="42" customHeight="1" x14ac:dyDescent="0.2">
      <c r="A57" s="4" t="s">
        <v>65</v>
      </c>
      <c r="B57" s="2" t="s">
        <v>64</v>
      </c>
      <c r="C57" s="2" t="s">
        <v>66</v>
      </c>
      <c r="D57" s="2" t="s">
        <v>5</v>
      </c>
      <c r="E57" s="7">
        <f t="shared" si="1"/>
        <v>2675582</v>
      </c>
      <c r="F57" s="7">
        <f t="shared" si="1"/>
        <v>2675159</v>
      </c>
      <c r="G57" s="8">
        <f t="shared" si="0"/>
        <v>99.984190355593654</v>
      </c>
      <c r="H57" s="14"/>
      <c r="I57" s="13"/>
      <c r="J57" s="13"/>
      <c r="K57" s="13"/>
      <c r="L57" s="13"/>
    </row>
    <row r="58" spans="1:12" ht="36.950000000000003" customHeight="1" x14ac:dyDescent="0.2">
      <c r="A58" s="4" t="s">
        <v>40</v>
      </c>
      <c r="B58" s="2" t="s">
        <v>64</v>
      </c>
      <c r="C58" s="2" t="s">
        <v>66</v>
      </c>
      <c r="D58" s="2" t="s">
        <v>41</v>
      </c>
      <c r="E58" s="7">
        <v>2675582</v>
      </c>
      <c r="F58" s="7">
        <v>2675159</v>
      </c>
      <c r="G58" s="8">
        <f t="shared" si="0"/>
        <v>99.984190355593654</v>
      </c>
      <c r="H58" s="14"/>
      <c r="I58" s="13"/>
      <c r="J58" s="13"/>
      <c r="K58" s="13"/>
      <c r="L58" s="13"/>
    </row>
    <row r="59" spans="1:12" ht="32.25" customHeight="1" x14ac:dyDescent="0.2">
      <c r="A59" s="4" t="s">
        <v>67</v>
      </c>
      <c r="B59" s="2" t="s">
        <v>68</v>
      </c>
      <c r="C59" s="2" t="s">
        <v>5</v>
      </c>
      <c r="D59" s="2" t="s">
        <v>5</v>
      </c>
      <c r="E59" s="7">
        <f t="shared" ref="E59:F61" si="2">E60</f>
        <v>1025900</v>
      </c>
      <c r="F59" s="7">
        <f t="shared" si="2"/>
        <v>0</v>
      </c>
      <c r="G59" s="8">
        <f t="shared" si="0"/>
        <v>0</v>
      </c>
      <c r="H59" s="14"/>
      <c r="I59" s="13"/>
      <c r="J59" s="13"/>
      <c r="K59" s="13"/>
      <c r="L59" s="13"/>
    </row>
    <row r="60" spans="1:12" ht="29.25" customHeight="1" x14ac:dyDescent="0.2">
      <c r="A60" s="4" t="s">
        <v>20</v>
      </c>
      <c r="B60" s="2" t="s">
        <v>68</v>
      </c>
      <c r="C60" s="2" t="s">
        <v>21</v>
      </c>
      <c r="D60" s="2" t="s">
        <v>5</v>
      </c>
      <c r="E60" s="7">
        <f t="shared" si="2"/>
        <v>1025900</v>
      </c>
      <c r="F60" s="7">
        <f t="shared" si="2"/>
        <v>0</v>
      </c>
      <c r="G60" s="8">
        <f t="shared" si="0"/>
        <v>0</v>
      </c>
      <c r="H60" s="14"/>
      <c r="I60" s="13"/>
      <c r="J60" s="13"/>
      <c r="K60" s="13"/>
      <c r="L60" s="13"/>
    </row>
    <row r="61" spans="1:12" ht="37.5" customHeight="1" x14ac:dyDescent="0.2">
      <c r="A61" s="4" t="s">
        <v>69</v>
      </c>
      <c r="B61" s="2" t="s">
        <v>68</v>
      </c>
      <c r="C61" s="2" t="s">
        <v>70</v>
      </c>
      <c r="D61" s="2" t="s">
        <v>5</v>
      </c>
      <c r="E61" s="7">
        <f t="shared" si="2"/>
        <v>1025900</v>
      </c>
      <c r="F61" s="7">
        <f t="shared" si="2"/>
        <v>0</v>
      </c>
      <c r="G61" s="8">
        <f t="shared" si="0"/>
        <v>0</v>
      </c>
      <c r="H61" s="14"/>
      <c r="I61" s="13"/>
      <c r="J61" s="13"/>
      <c r="K61" s="13"/>
      <c r="L61" s="13"/>
    </row>
    <row r="62" spans="1:12" ht="30.75" customHeight="1" x14ac:dyDescent="0.2">
      <c r="A62" s="4" t="s">
        <v>40</v>
      </c>
      <c r="B62" s="2" t="s">
        <v>68</v>
      </c>
      <c r="C62" s="2" t="s">
        <v>70</v>
      </c>
      <c r="D62" s="2" t="s">
        <v>41</v>
      </c>
      <c r="E62" s="7">
        <v>1025900</v>
      </c>
      <c r="F62" s="7">
        <v>0</v>
      </c>
      <c r="G62" s="8">
        <f t="shared" si="0"/>
        <v>0</v>
      </c>
      <c r="H62" s="14"/>
      <c r="I62" s="13"/>
      <c r="J62" s="13"/>
      <c r="K62" s="13"/>
      <c r="L62" s="13"/>
    </row>
    <row r="63" spans="1:12" ht="31.7" customHeight="1" x14ac:dyDescent="0.2">
      <c r="A63" s="4" t="s">
        <v>71</v>
      </c>
      <c r="B63" s="2" t="s">
        <v>72</v>
      </c>
      <c r="C63" s="2" t="s">
        <v>5</v>
      </c>
      <c r="D63" s="2" t="s">
        <v>5</v>
      </c>
      <c r="E63" s="7">
        <f>E64+E68+E75+E89+E93+E103</f>
        <v>64995372.230000004</v>
      </c>
      <c r="F63" s="7">
        <f>F64+F68+F75+F89+F93+F103</f>
        <v>64256217.150000006</v>
      </c>
      <c r="G63" s="8">
        <f t="shared" si="0"/>
        <v>98.862757370810428</v>
      </c>
      <c r="H63" s="14"/>
      <c r="I63" s="13"/>
      <c r="J63" s="13"/>
      <c r="K63" s="13"/>
      <c r="L63" s="13"/>
    </row>
    <row r="64" spans="1:12" ht="45" customHeight="1" x14ac:dyDescent="0.2">
      <c r="A64" s="4" t="s">
        <v>73</v>
      </c>
      <c r="B64" s="2" t="s">
        <v>72</v>
      </c>
      <c r="C64" s="2" t="s">
        <v>74</v>
      </c>
      <c r="D64" s="2" t="s">
        <v>5</v>
      </c>
      <c r="E64" s="7">
        <f t="shared" ref="E64:F66" si="3">E65</f>
        <v>40000</v>
      </c>
      <c r="F64" s="7">
        <f t="shared" si="3"/>
        <v>0</v>
      </c>
      <c r="G64" s="8">
        <f t="shared" si="0"/>
        <v>0</v>
      </c>
      <c r="H64" s="14"/>
      <c r="I64" s="13"/>
      <c r="J64" s="13"/>
      <c r="K64" s="13"/>
      <c r="L64" s="13"/>
    </row>
    <row r="65" spans="1:12" ht="38.25" customHeight="1" x14ac:dyDescent="0.2">
      <c r="A65" s="4" t="s">
        <v>75</v>
      </c>
      <c r="B65" s="2" t="s">
        <v>72</v>
      </c>
      <c r="C65" s="2" t="s">
        <v>76</v>
      </c>
      <c r="D65" s="2" t="s">
        <v>5</v>
      </c>
      <c r="E65" s="7">
        <f t="shared" si="3"/>
        <v>40000</v>
      </c>
      <c r="F65" s="7">
        <f t="shared" si="3"/>
        <v>0</v>
      </c>
      <c r="G65" s="8">
        <f t="shared" si="0"/>
        <v>0</v>
      </c>
      <c r="H65" s="14"/>
      <c r="I65" s="13"/>
      <c r="J65" s="13"/>
      <c r="K65" s="13"/>
      <c r="L65" s="13"/>
    </row>
    <row r="66" spans="1:12" ht="132" customHeight="1" x14ac:dyDescent="0.2">
      <c r="A66" s="4" t="s">
        <v>77</v>
      </c>
      <c r="B66" s="2" t="s">
        <v>72</v>
      </c>
      <c r="C66" s="2" t="s">
        <v>78</v>
      </c>
      <c r="D66" s="2" t="s">
        <v>5</v>
      </c>
      <c r="E66" s="7">
        <f t="shared" si="3"/>
        <v>40000</v>
      </c>
      <c r="F66" s="7">
        <f t="shared" si="3"/>
        <v>0</v>
      </c>
      <c r="G66" s="8">
        <f t="shared" si="0"/>
        <v>0</v>
      </c>
      <c r="H66" s="14"/>
      <c r="I66" s="13"/>
      <c r="J66" s="13"/>
      <c r="K66" s="13"/>
      <c r="L66" s="13"/>
    </row>
    <row r="67" spans="1:12" ht="39.75" customHeight="1" x14ac:dyDescent="0.2">
      <c r="A67" s="4" t="s">
        <v>24</v>
      </c>
      <c r="B67" s="2" t="s">
        <v>72</v>
      </c>
      <c r="C67" s="2" t="s">
        <v>78</v>
      </c>
      <c r="D67" s="2" t="s">
        <v>25</v>
      </c>
      <c r="E67" s="7">
        <v>40000</v>
      </c>
      <c r="F67" s="7">
        <v>0</v>
      </c>
      <c r="G67" s="8">
        <f t="shared" si="0"/>
        <v>0</v>
      </c>
      <c r="H67" s="14"/>
      <c r="I67" s="13"/>
      <c r="J67" s="13"/>
      <c r="K67" s="13"/>
      <c r="L67" s="13"/>
    </row>
    <row r="68" spans="1:12" ht="33" customHeight="1" x14ac:dyDescent="0.2">
      <c r="A68" s="4" t="s">
        <v>79</v>
      </c>
      <c r="B68" s="2" t="s">
        <v>72</v>
      </c>
      <c r="C68" s="2" t="s">
        <v>80</v>
      </c>
      <c r="D68" s="2" t="s">
        <v>5</v>
      </c>
      <c r="E68" s="7">
        <f>E69</f>
        <v>5178166.8899999997</v>
      </c>
      <c r="F68" s="7">
        <f>F69</f>
        <v>5170805.5199999996</v>
      </c>
      <c r="G68" s="8">
        <f t="shared" si="0"/>
        <v>99.857838301538408</v>
      </c>
      <c r="H68" s="14"/>
      <c r="I68" s="13"/>
      <c r="J68" s="13"/>
      <c r="K68" s="13"/>
      <c r="L68" s="13"/>
    </row>
    <row r="69" spans="1:12" ht="63.95" customHeight="1" x14ac:dyDescent="0.2">
      <c r="A69" s="4" t="s">
        <v>81</v>
      </c>
      <c r="B69" s="2" t="s">
        <v>72</v>
      </c>
      <c r="C69" s="2" t="s">
        <v>82</v>
      </c>
      <c r="D69" s="2" t="s">
        <v>5</v>
      </c>
      <c r="E69" s="7">
        <f>E70+E73</f>
        <v>5178166.8899999997</v>
      </c>
      <c r="F69" s="7">
        <f>F70+F73</f>
        <v>5170805.5199999996</v>
      </c>
      <c r="G69" s="8">
        <f t="shared" si="0"/>
        <v>99.857838301538408</v>
      </c>
      <c r="H69" s="14"/>
      <c r="I69" s="13"/>
      <c r="J69" s="13"/>
      <c r="K69" s="13"/>
      <c r="L69" s="13"/>
    </row>
    <row r="70" spans="1:12" ht="151.5" customHeight="1" x14ac:dyDescent="0.2">
      <c r="A70" s="4" t="s">
        <v>83</v>
      </c>
      <c r="B70" s="2" t="s">
        <v>72</v>
      </c>
      <c r="C70" s="2" t="s">
        <v>84</v>
      </c>
      <c r="D70" s="2" t="s">
        <v>5</v>
      </c>
      <c r="E70" s="7">
        <f>E71+E72</f>
        <v>5174408.26</v>
      </c>
      <c r="F70" s="7">
        <f>F71+F72</f>
        <v>5167046.8899999997</v>
      </c>
      <c r="G70" s="8">
        <f t="shared" ref="G70:G133" si="4">F70/E70*100</f>
        <v>99.857735036933477</v>
      </c>
      <c r="H70" s="14"/>
      <c r="I70" s="13"/>
      <c r="J70" s="13"/>
      <c r="K70" s="13"/>
      <c r="L70" s="13"/>
    </row>
    <row r="71" spans="1:12" ht="69" customHeight="1" x14ac:dyDescent="0.2">
      <c r="A71" s="4" t="s">
        <v>14</v>
      </c>
      <c r="B71" s="2" t="s">
        <v>72</v>
      </c>
      <c r="C71" s="2" t="s">
        <v>84</v>
      </c>
      <c r="D71" s="2" t="s">
        <v>15</v>
      </c>
      <c r="E71" s="7">
        <v>4675746.13</v>
      </c>
      <c r="F71" s="7">
        <v>4675745.47</v>
      </c>
      <c r="G71" s="8">
        <f t="shared" si="4"/>
        <v>99.999985884605763</v>
      </c>
      <c r="H71" s="14"/>
      <c r="I71" s="13"/>
      <c r="J71" s="13"/>
      <c r="K71" s="13"/>
      <c r="L71" s="13"/>
    </row>
    <row r="72" spans="1:12" ht="35.25" customHeight="1" x14ac:dyDescent="0.2">
      <c r="A72" s="4" t="s">
        <v>24</v>
      </c>
      <c r="B72" s="2" t="s">
        <v>72</v>
      </c>
      <c r="C72" s="2" t="s">
        <v>84</v>
      </c>
      <c r="D72" s="2" t="s">
        <v>25</v>
      </c>
      <c r="E72" s="7">
        <v>498662.13</v>
      </c>
      <c r="F72" s="7">
        <v>491301.42</v>
      </c>
      <c r="G72" s="8">
        <f t="shared" si="4"/>
        <v>98.52390836256204</v>
      </c>
      <c r="H72" s="14"/>
      <c r="I72" s="13"/>
      <c r="J72" s="13"/>
      <c r="K72" s="13"/>
      <c r="L72" s="13"/>
    </row>
    <row r="73" spans="1:12" ht="129" customHeight="1" x14ac:dyDescent="0.2">
      <c r="A73" s="4" t="s">
        <v>85</v>
      </c>
      <c r="B73" s="2" t="s">
        <v>72</v>
      </c>
      <c r="C73" s="2" t="s">
        <v>86</v>
      </c>
      <c r="D73" s="2" t="s">
        <v>5</v>
      </c>
      <c r="E73" s="7">
        <f>E74</f>
        <v>3758.63</v>
      </c>
      <c r="F73" s="7">
        <f>F74</f>
        <v>3758.63</v>
      </c>
      <c r="G73" s="8">
        <f t="shared" si="4"/>
        <v>100</v>
      </c>
      <c r="H73" s="14"/>
      <c r="I73" s="13"/>
      <c r="J73" s="13"/>
      <c r="K73" s="13"/>
      <c r="L73" s="13"/>
    </row>
    <row r="74" spans="1:12" ht="36.950000000000003" customHeight="1" x14ac:dyDescent="0.2">
      <c r="A74" s="4" t="s">
        <v>24</v>
      </c>
      <c r="B74" s="2" t="s">
        <v>72</v>
      </c>
      <c r="C74" s="2" t="s">
        <v>86</v>
      </c>
      <c r="D74" s="2" t="s">
        <v>25</v>
      </c>
      <c r="E74" s="7">
        <v>3758.63</v>
      </c>
      <c r="F74" s="7">
        <v>3758.63</v>
      </c>
      <c r="G74" s="8">
        <f t="shared" si="4"/>
        <v>100</v>
      </c>
      <c r="H74" s="14"/>
      <c r="I74" s="13"/>
      <c r="J74" s="13"/>
      <c r="K74" s="13"/>
      <c r="L74" s="13"/>
    </row>
    <row r="75" spans="1:12" ht="63.95" customHeight="1" x14ac:dyDescent="0.2">
      <c r="A75" s="4" t="s">
        <v>87</v>
      </c>
      <c r="B75" s="2" t="s">
        <v>72</v>
      </c>
      <c r="C75" s="2" t="s">
        <v>88</v>
      </c>
      <c r="D75" s="2" t="s">
        <v>5</v>
      </c>
      <c r="E75" s="7">
        <f>E76+E80+E83+E85+E87</f>
        <v>44934794.980000004</v>
      </c>
      <c r="F75" s="7">
        <f>F76+F80+F83+F85+F87</f>
        <v>44708238.57</v>
      </c>
      <c r="G75" s="8">
        <f t="shared" si="4"/>
        <v>99.495810740650228</v>
      </c>
      <c r="H75" s="14"/>
      <c r="I75" s="13"/>
      <c r="J75" s="13"/>
      <c r="K75" s="13"/>
      <c r="L75" s="13"/>
    </row>
    <row r="76" spans="1:12" ht="90.95" customHeight="1" x14ac:dyDescent="0.2">
      <c r="A76" s="4" t="s">
        <v>89</v>
      </c>
      <c r="B76" s="2" t="s">
        <v>72</v>
      </c>
      <c r="C76" s="2" t="s">
        <v>90</v>
      </c>
      <c r="D76" s="2" t="s">
        <v>5</v>
      </c>
      <c r="E76" s="7">
        <f>SUM(E77:E79)</f>
        <v>20629879.560000002</v>
      </c>
      <c r="F76" s="7">
        <f>SUM(F77:F79)</f>
        <v>20438016.52</v>
      </c>
      <c r="G76" s="8">
        <f t="shared" si="4"/>
        <v>99.069974987289726</v>
      </c>
      <c r="H76" s="14"/>
      <c r="I76" s="13"/>
      <c r="J76" s="13"/>
      <c r="K76" s="13"/>
      <c r="L76" s="13"/>
    </row>
    <row r="77" spans="1:12" ht="69.75" customHeight="1" x14ac:dyDescent="0.2">
      <c r="A77" s="4" t="s">
        <v>14</v>
      </c>
      <c r="B77" s="2" t="s">
        <v>72</v>
      </c>
      <c r="C77" s="2" t="s">
        <v>90</v>
      </c>
      <c r="D77" s="2" t="s">
        <v>15</v>
      </c>
      <c r="E77" s="7">
        <v>15038002.82</v>
      </c>
      <c r="F77" s="7">
        <v>15025574.24</v>
      </c>
      <c r="G77" s="8">
        <f t="shared" si="4"/>
        <v>99.917352189989813</v>
      </c>
      <c r="H77" s="14"/>
      <c r="I77" s="13"/>
      <c r="J77" s="13"/>
      <c r="K77" s="13"/>
      <c r="L77" s="13"/>
    </row>
    <row r="78" spans="1:12" ht="36" customHeight="1" x14ac:dyDescent="0.2">
      <c r="A78" s="4" t="s">
        <v>24</v>
      </c>
      <c r="B78" s="2" t="s">
        <v>72</v>
      </c>
      <c r="C78" s="2" t="s">
        <v>90</v>
      </c>
      <c r="D78" s="2" t="s">
        <v>25</v>
      </c>
      <c r="E78" s="7">
        <v>5225871.74</v>
      </c>
      <c r="F78" s="7">
        <v>5046437.28</v>
      </c>
      <c r="G78" s="8">
        <f t="shared" si="4"/>
        <v>96.566420514560889</v>
      </c>
      <c r="H78" s="14"/>
      <c r="I78" s="13"/>
      <c r="J78" s="13"/>
      <c r="K78" s="13"/>
      <c r="L78" s="13"/>
    </row>
    <row r="79" spans="1:12" ht="28.5" customHeight="1" x14ac:dyDescent="0.2">
      <c r="A79" s="4" t="s">
        <v>40</v>
      </c>
      <c r="B79" s="2" t="s">
        <v>72</v>
      </c>
      <c r="C79" s="2" t="s">
        <v>90</v>
      </c>
      <c r="D79" s="2" t="s">
        <v>41</v>
      </c>
      <c r="E79" s="7">
        <v>366005</v>
      </c>
      <c r="F79" s="7">
        <v>366005</v>
      </c>
      <c r="G79" s="8">
        <f t="shared" si="4"/>
        <v>100</v>
      </c>
      <c r="H79" s="14"/>
      <c r="I79" s="13"/>
      <c r="J79" s="13"/>
      <c r="K79" s="13"/>
      <c r="L79" s="13"/>
    </row>
    <row r="80" spans="1:12" ht="83.25" customHeight="1" x14ac:dyDescent="0.2">
      <c r="A80" s="4" t="s">
        <v>91</v>
      </c>
      <c r="B80" s="2" t="s">
        <v>72</v>
      </c>
      <c r="C80" s="2" t="s">
        <v>92</v>
      </c>
      <c r="D80" s="2" t="s">
        <v>5</v>
      </c>
      <c r="E80" s="7">
        <f>E81+E82</f>
        <v>4681414.79</v>
      </c>
      <c r="F80" s="7">
        <f>F81+F82</f>
        <v>4675778.16</v>
      </c>
      <c r="G80" s="8">
        <f t="shared" si="4"/>
        <v>99.879595586957166</v>
      </c>
      <c r="H80" s="14"/>
      <c r="I80" s="13"/>
      <c r="J80" s="13"/>
      <c r="K80" s="13"/>
      <c r="L80" s="13"/>
    </row>
    <row r="81" spans="1:12" ht="67.7" customHeight="1" x14ac:dyDescent="0.2">
      <c r="A81" s="4" t="s">
        <v>14</v>
      </c>
      <c r="B81" s="2" t="s">
        <v>72</v>
      </c>
      <c r="C81" s="2" t="s">
        <v>92</v>
      </c>
      <c r="D81" s="2" t="s">
        <v>15</v>
      </c>
      <c r="E81" s="7">
        <v>3791518.79</v>
      </c>
      <c r="F81" s="7">
        <v>3789600.16</v>
      </c>
      <c r="G81" s="8">
        <f t="shared" si="4"/>
        <v>99.949396795683569</v>
      </c>
      <c r="H81" s="14"/>
      <c r="I81" s="13"/>
      <c r="J81" s="13"/>
      <c r="K81" s="13"/>
      <c r="L81" s="13"/>
    </row>
    <row r="82" spans="1:12" ht="35.25" customHeight="1" x14ac:dyDescent="0.2">
      <c r="A82" s="4" t="s">
        <v>24</v>
      </c>
      <c r="B82" s="2" t="s">
        <v>72</v>
      </c>
      <c r="C82" s="2" t="s">
        <v>92</v>
      </c>
      <c r="D82" s="2" t="s">
        <v>25</v>
      </c>
      <c r="E82" s="7">
        <v>889896</v>
      </c>
      <c r="F82" s="7">
        <v>886178</v>
      </c>
      <c r="G82" s="8">
        <f t="shared" si="4"/>
        <v>99.582198369247649</v>
      </c>
      <c r="H82" s="14"/>
      <c r="I82" s="13"/>
      <c r="J82" s="13"/>
      <c r="K82" s="13"/>
      <c r="L82" s="13"/>
    </row>
    <row r="83" spans="1:12" ht="106.5" customHeight="1" x14ac:dyDescent="0.2">
      <c r="A83" s="4" t="s">
        <v>93</v>
      </c>
      <c r="B83" s="2" t="s">
        <v>72</v>
      </c>
      <c r="C83" s="2" t="s">
        <v>94</v>
      </c>
      <c r="D83" s="2" t="s">
        <v>5</v>
      </c>
      <c r="E83" s="7">
        <f>E84</f>
        <v>1285972.8</v>
      </c>
      <c r="F83" s="7">
        <f>F84</f>
        <v>1285972.7</v>
      </c>
      <c r="G83" s="8">
        <f t="shared" si="4"/>
        <v>99.999992223785753</v>
      </c>
      <c r="H83" s="14"/>
      <c r="I83" s="13"/>
      <c r="J83" s="13"/>
      <c r="K83" s="13"/>
      <c r="L83" s="13"/>
    </row>
    <row r="84" spans="1:12" ht="36" customHeight="1" x14ac:dyDescent="0.2">
      <c r="A84" s="4" t="s">
        <v>24</v>
      </c>
      <c r="B84" s="2" t="s">
        <v>72</v>
      </c>
      <c r="C84" s="2" t="s">
        <v>94</v>
      </c>
      <c r="D84" s="2" t="s">
        <v>25</v>
      </c>
      <c r="E84" s="7">
        <v>1285972.8</v>
      </c>
      <c r="F84" s="7">
        <v>1285972.7</v>
      </c>
      <c r="G84" s="8">
        <f t="shared" si="4"/>
        <v>99.999992223785753</v>
      </c>
      <c r="H84" s="14"/>
      <c r="I84" s="13"/>
      <c r="J84" s="13"/>
      <c r="K84" s="13"/>
      <c r="L84" s="13"/>
    </row>
    <row r="85" spans="1:12" ht="78.75" customHeight="1" x14ac:dyDescent="0.2">
      <c r="A85" s="4" t="s">
        <v>95</v>
      </c>
      <c r="B85" s="2" t="s">
        <v>72</v>
      </c>
      <c r="C85" s="2" t="s">
        <v>96</v>
      </c>
      <c r="D85" s="2" t="s">
        <v>5</v>
      </c>
      <c r="E85" s="7">
        <f>E86</f>
        <v>14118733.939999999</v>
      </c>
      <c r="F85" s="7">
        <f>F86</f>
        <v>14118731.15</v>
      </c>
      <c r="G85" s="8">
        <f t="shared" si="4"/>
        <v>99.999980239021355</v>
      </c>
      <c r="H85" s="14"/>
      <c r="I85" s="13"/>
      <c r="J85" s="13"/>
      <c r="K85" s="13"/>
      <c r="L85" s="13"/>
    </row>
    <row r="86" spans="1:12" ht="37.5" customHeight="1" x14ac:dyDescent="0.2">
      <c r="A86" s="4" t="s">
        <v>24</v>
      </c>
      <c r="B86" s="2" t="s">
        <v>72</v>
      </c>
      <c r="C86" s="2" t="s">
        <v>96</v>
      </c>
      <c r="D86" s="2" t="s">
        <v>25</v>
      </c>
      <c r="E86" s="7">
        <v>14118733.939999999</v>
      </c>
      <c r="F86" s="7">
        <v>14118731.15</v>
      </c>
      <c r="G86" s="8">
        <f t="shared" si="4"/>
        <v>99.999980239021355</v>
      </c>
      <c r="H86" s="14"/>
      <c r="I86" s="13"/>
      <c r="J86" s="13"/>
      <c r="K86" s="13"/>
      <c r="L86" s="13"/>
    </row>
    <row r="87" spans="1:12" ht="86.25" customHeight="1" x14ac:dyDescent="0.2">
      <c r="A87" s="4" t="s">
        <v>97</v>
      </c>
      <c r="B87" s="2" t="s">
        <v>72</v>
      </c>
      <c r="C87" s="2" t="s">
        <v>98</v>
      </c>
      <c r="D87" s="2" t="s">
        <v>5</v>
      </c>
      <c r="E87" s="7">
        <f>E88</f>
        <v>4218793.8899999997</v>
      </c>
      <c r="F87" s="7">
        <f>F88</f>
        <v>4189740.04</v>
      </c>
      <c r="G87" s="8">
        <f t="shared" si="4"/>
        <v>99.311323312834332</v>
      </c>
      <c r="H87" s="14"/>
      <c r="I87" s="13"/>
      <c r="J87" s="13"/>
      <c r="K87" s="13"/>
      <c r="L87" s="13"/>
    </row>
    <row r="88" spans="1:12" ht="40.700000000000003" customHeight="1" x14ac:dyDescent="0.2">
      <c r="A88" s="4" t="s">
        <v>24</v>
      </c>
      <c r="B88" s="2" t="s">
        <v>72</v>
      </c>
      <c r="C88" s="2" t="s">
        <v>98</v>
      </c>
      <c r="D88" s="2" t="s">
        <v>25</v>
      </c>
      <c r="E88" s="7">
        <v>4218793.8899999997</v>
      </c>
      <c r="F88" s="7">
        <v>4189740.04</v>
      </c>
      <c r="G88" s="8">
        <f t="shared" si="4"/>
        <v>99.311323312834332</v>
      </c>
      <c r="H88" s="14"/>
      <c r="I88" s="13"/>
      <c r="J88" s="13"/>
      <c r="K88" s="13"/>
      <c r="L88" s="13"/>
    </row>
    <row r="89" spans="1:12" ht="44.25" customHeight="1" x14ac:dyDescent="0.2">
      <c r="A89" s="4" t="s">
        <v>30</v>
      </c>
      <c r="B89" s="2" t="s">
        <v>72</v>
      </c>
      <c r="C89" s="2" t="s">
        <v>31</v>
      </c>
      <c r="D89" s="2" t="s">
        <v>5</v>
      </c>
      <c r="E89" s="7">
        <f t="shared" ref="E89:F91" si="5">E90</f>
        <v>289600</v>
      </c>
      <c r="F89" s="7">
        <f t="shared" si="5"/>
        <v>186154</v>
      </c>
      <c r="G89" s="8">
        <f t="shared" si="4"/>
        <v>64.279696132596683</v>
      </c>
      <c r="H89" s="14"/>
      <c r="I89" s="13"/>
      <c r="J89" s="13"/>
      <c r="K89" s="13"/>
      <c r="L89" s="13"/>
    </row>
    <row r="90" spans="1:12" ht="30.75" customHeight="1" x14ac:dyDescent="0.2">
      <c r="A90" s="4" t="s">
        <v>99</v>
      </c>
      <c r="B90" s="2" t="s">
        <v>72</v>
      </c>
      <c r="C90" s="2" t="s">
        <v>100</v>
      </c>
      <c r="D90" s="2" t="s">
        <v>5</v>
      </c>
      <c r="E90" s="7">
        <f t="shared" si="5"/>
        <v>289600</v>
      </c>
      <c r="F90" s="7">
        <f t="shared" si="5"/>
        <v>186154</v>
      </c>
      <c r="G90" s="8">
        <f t="shared" si="4"/>
        <v>64.279696132596683</v>
      </c>
      <c r="H90" s="14"/>
      <c r="I90" s="13"/>
      <c r="J90" s="13"/>
      <c r="K90" s="13"/>
      <c r="L90" s="13"/>
    </row>
    <row r="91" spans="1:12" ht="68.25" customHeight="1" x14ac:dyDescent="0.2">
      <c r="A91" s="4" t="s">
        <v>101</v>
      </c>
      <c r="B91" s="2" t="s">
        <v>72</v>
      </c>
      <c r="C91" s="2" t="s">
        <v>102</v>
      </c>
      <c r="D91" s="2" t="s">
        <v>5</v>
      </c>
      <c r="E91" s="7">
        <f t="shared" si="5"/>
        <v>289600</v>
      </c>
      <c r="F91" s="7">
        <f t="shared" si="5"/>
        <v>186154</v>
      </c>
      <c r="G91" s="8">
        <f t="shared" si="4"/>
        <v>64.279696132596683</v>
      </c>
      <c r="H91" s="14"/>
      <c r="I91" s="13"/>
      <c r="J91" s="13"/>
      <c r="K91" s="13"/>
      <c r="L91" s="13"/>
    </row>
    <row r="92" spans="1:12" ht="38.25" customHeight="1" x14ac:dyDescent="0.2">
      <c r="A92" s="4" t="s">
        <v>24</v>
      </c>
      <c r="B92" s="2" t="s">
        <v>72</v>
      </c>
      <c r="C92" s="2" t="s">
        <v>102</v>
      </c>
      <c r="D92" s="2" t="s">
        <v>25</v>
      </c>
      <c r="E92" s="7">
        <v>289600</v>
      </c>
      <c r="F92" s="7">
        <v>186154</v>
      </c>
      <c r="G92" s="8">
        <f t="shared" si="4"/>
        <v>64.279696132596683</v>
      </c>
      <c r="H92" s="14"/>
      <c r="I92" s="13"/>
      <c r="J92" s="13"/>
      <c r="K92" s="13"/>
      <c r="L92" s="13"/>
    </row>
    <row r="93" spans="1:12" ht="38.25" customHeight="1" x14ac:dyDescent="0.2">
      <c r="A93" s="4" t="s">
        <v>103</v>
      </c>
      <c r="B93" s="2" t="s">
        <v>72</v>
      </c>
      <c r="C93" s="2" t="s">
        <v>104</v>
      </c>
      <c r="D93" s="2" t="s">
        <v>5</v>
      </c>
      <c r="E93" s="7">
        <f>E94+E97</f>
        <v>6713405.8399999999</v>
      </c>
      <c r="F93" s="7">
        <f>F94+F97</f>
        <v>6576859.1399999997</v>
      </c>
      <c r="G93" s="8">
        <f t="shared" si="4"/>
        <v>97.966059206693217</v>
      </c>
      <c r="H93" s="14"/>
      <c r="I93" s="13"/>
      <c r="J93" s="13"/>
      <c r="K93" s="13"/>
      <c r="L93" s="13"/>
    </row>
    <row r="94" spans="1:12" ht="42" customHeight="1" x14ac:dyDescent="0.2">
      <c r="A94" s="4" t="s">
        <v>105</v>
      </c>
      <c r="B94" s="2" t="s">
        <v>72</v>
      </c>
      <c r="C94" s="2" t="s">
        <v>106</v>
      </c>
      <c r="D94" s="2" t="s">
        <v>5</v>
      </c>
      <c r="E94" s="7">
        <f>E95</f>
        <v>948916.8</v>
      </c>
      <c r="F94" s="7">
        <f>F95</f>
        <v>830340.17</v>
      </c>
      <c r="G94" s="8">
        <f t="shared" si="4"/>
        <v>87.504001404548845</v>
      </c>
      <c r="H94" s="14"/>
      <c r="I94" s="13"/>
      <c r="J94" s="13"/>
      <c r="K94" s="13"/>
      <c r="L94" s="13"/>
    </row>
    <row r="95" spans="1:12" ht="120" customHeight="1" x14ac:dyDescent="0.2">
      <c r="A95" s="4" t="s">
        <v>107</v>
      </c>
      <c r="B95" s="2" t="s">
        <v>72</v>
      </c>
      <c r="C95" s="2" t="s">
        <v>108</v>
      </c>
      <c r="D95" s="2" t="s">
        <v>5</v>
      </c>
      <c r="E95" s="7">
        <f>E96</f>
        <v>948916.8</v>
      </c>
      <c r="F95" s="7">
        <f>F96</f>
        <v>830340.17</v>
      </c>
      <c r="G95" s="8">
        <f t="shared" si="4"/>
        <v>87.504001404548845</v>
      </c>
      <c r="H95" s="14"/>
      <c r="I95" s="13"/>
      <c r="J95" s="13"/>
      <c r="K95" s="13"/>
      <c r="L95" s="13"/>
    </row>
    <row r="96" spans="1:12" ht="37.5" customHeight="1" x14ac:dyDescent="0.2">
      <c r="A96" s="4" t="s">
        <v>24</v>
      </c>
      <c r="B96" s="2" t="s">
        <v>72</v>
      </c>
      <c r="C96" s="2" t="s">
        <v>108</v>
      </c>
      <c r="D96" s="2" t="s">
        <v>25</v>
      </c>
      <c r="E96" s="7">
        <v>948916.8</v>
      </c>
      <c r="F96" s="7">
        <v>830340.17</v>
      </c>
      <c r="G96" s="8">
        <f t="shared" si="4"/>
        <v>87.504001404548845</v>
      </c>
      <c r="H96" s="14"/>
      <c r="I96" s="13"/>
      <c r="J96" s="13"/>
      <c r="K96" s="13"/>
      <c r="L96" s="13"/>
    </row>
    <row r="97" spans="1:12" ht="48.75" customHeight="1" x14ac:dyDescent="0.2">
      <c r="A97" s="4" t="s">
        <v>109</v>
      </c>
      <c r="B97" s="2" t="s">
        <v>72</v>
      </c>
      <c r="C97" s="2" t="s">
        <v>110</v>
      </c>
      <c r="D97" s="2" t="s">
        <v>5</v>
      </c>
      <c r="E97" s="7">
        <f>E98+E101</f>
        <v>5764489.04</v>
      </c>
      <c r="F97" s="7">
        <f>F98+F101</f>
        <v>5746518.9699999997</v>
      </c>
      <c r="G97" s="8">
        <f t="shared" si="4"/>
        <v>99.688262569755864</v>
      </c>
      <c r="H97" s="14"/>
      <c r="I97" s="13"/>
      <c r="J97" s="13"/>
      <c r="K97" s="13"/>
      <c r="L97" s="13"/>
    </row>
    <row r="98" spans="1:12" ht="63.95" customHeight="1" x14ac:dyDescent="0.2">
      <c r="A98" s="4" t="s">
        <v>111</v>
      </c>
      <c r="B98" s="2" t="s">
        <v>72</v>
      </c>
      <c r="C98" s="2" t="s">
        <v>112</v>
      </c>
      <c r="D98" s="2" t="s">
        <v>5</v>
      </c>
      <c r="E98" s="7">
        <f>E99+E100</f>
        <v>5714092.4400000004</v>
      </c>
      <c r="F98" s="7">
        <f>F99+F100</f>
        <v>5696122.3700000001</v>
      </c>
      <c r="G98" s="8">
        <f t="shared" si="4"/>
        <v>99.685513138110878</v>
      </c>
      <c r="H98" s="14"/>
      <c r="I98" s="13"/>
      <c r="J98" s="13"/>
      <c r="K98" s="13"/>
      <c r="L98" s="13"/>
    </row>
    <row r="99" spans="1:12" ht="75" customHeight="1" x14ac:dyDescent="0.2">
      <c r="A99" s="4" t="s">
        <v>14</v>
      </c>
      <c r="B99" s="2" t="s">
        <v>72</v>
      </c>
      <c r="C99" s="2" t="s">
        <v>112</v>
      </c>
      <c r="D99" s="2" t="s">
        <v>15</v>
      </c>
      <c r="E99" s="7">
        <v>4881492.4400000004</v>
      </c>
      <c r="F99" s="7">
        <v>4877905.79</v>
      </c>
      <c r="G99" s="8">
        <f t="shared" si="4"/>
        <v>99.926525544306685</v>
      </c>
      <c r="H99" s="14"/>
      <c r="I99" s="13"/>
      <c r="J99" s="13"/>
      <c r="K99" s="13"/>
      <c r="L99" s="13"/>
    </row>
    <row r="100" spans="1:12" ht="39" customHeight="1" x14ac:dyDescent="0.2">
      <c r="A100" s="4" t="s">
        <v>24</v>
      </c>
      <c r="B100" s="2" t="s">
        <v>72</v>
      </c>
      <c r="C100" s="2" t="s">
        <v>112</v>
      </c>
      <c r="D100" s="2" t="s">
        <v>25</v>
      </c>
      <c r="E100" s="7">
        <v>832600</v>
      </c>
      <c r="F100" s="7">
        <v>818216.58</v>
      </c>
      <c r="G100" s="8">
        <f t="shared" si="4"/>
        <v>98.272469373048281</v>
      </c>
      <c r="H100" s="14"/>
      <c r="I100" s="13"/>
      <c r="J100" s="13"/>
      <c r="K100" s="13"/>
      <c r="L100" s="13"/>
    </row>
    <row r="101" spans="1:12" ht="131.25" customHeight="1" x14ac:dyDescent="0.2">
      <c r="A101" s="4" t="s">
        <v>113</v>
      </c>
      <c r="B101" s="2" t="s">
        <v>72</v>
      </c>
      <c r="C101" s="2" t="s">
        <v>114</v>
      </c>
      <c r="D101" s="2" t="s">
        <v>5</v>
      </c>
      <c r="E101" s="7">
        <f>E102</f>
        <v>50396.6</v>
      </c>
      <c r="F101" s="7">
        <f>F102</f>
        <v>50396.6</v>
      </c>
      <c r="G101" s="8">
        <f t="shared" si="4"/>
        <v>100</v>
      </c>
      <c r="H101" s="14"/>
      <c r="I101" s="13"/>
      <c r="J101" s="13"/>
      <c r="K101" s="13"/>
      <c r="L101" s="13"/>
    </row>
    <row r="102" spans="1:12" ht="66.75" customHeight="1" x14ac:dyDescent="0.2">
      <c r="A102" s="4" t="s">
        <v>14</v>
      </c>
      <c r="B102" s="2" t="s">
        <v>72</v>
      </c>
      <c r="C102" s="2" t="s">
        <v>114</v>
      </c>
      <c r="D102" s="2" t="s">
        <v>15</v>
      </c>
      <c r="E102" s="7">
        <v>50396.6</v>
      </c>
      <c r="F102" s="7">
        <v>50396.6</v>
      </c>
      <c r="G102" s="8">
        <f t="shared" si="4"/>
        <v>100</v>
      </c>
      <c r="H102" s="14"/>
      <c r="I102" s="13"/>
      <c r="J102" s="13"/>
      <c r="K102" s="13"/>
      <c r="L102" s="13"/>
    </row>
    <row r="103" spans="1:12" ht="32.25" customHeight="1" x14ac:dyDescent="0.2">
      <c r="A103" s="4" t="s">
        <v>20</v>
      </c>
      <c r="B103" s="2" t="s">
        <v>72</v>
      </c>
      <c r="C103" s="2" t="s">
        <v>21</v>
      </c>
      <c r="D103" s="2" t="s">
        <v>5</v>
      </c>
      <c r="E103" s="7">
        <f>E104+E106+E109+E111+E113</f>
        <v>7839404.5199999996</v>
      </c>
      <c r="F103" s="7">
        <f>F104+F106+F109+F111+F113</f>
        <v>7614159.9199999999</v>
      </c>
      <c r="G103" s="8">
        <f t="shared" si="4"/>
        <v>97.126763908848531</v>
      </c>
      <c r="H103" s="14"/>
      <c r="I103" s="13"/>
      <c r="J103" s="13"/>
      <c r="K103" s="13"/>
      <c r="L103" s="13"/>
    </row>
    <row r="104" spans="1:12" ht="70.5" customHeight="1" x14ac:dyDescent="0.2">
      <c r="A104" s="4" t="s">
        <v>115</v>
      </c>
      <c r="B104" s="2" t="s">
        <v>72</v>
      </c>
      <c r="C104" s="2" t="s">
        <v>116</v>
      </c>
      <c r="D104" s="2" t="s">
        <v>5</v>
      </c>
      <c r="E104" s="7">
        <f>E105</f>
        <v>125244.6</v>
      </c>
      <c r="F104" s="7">
        <f>F105</f>
        <v>0</v>
      </c>
      <c r="G104" s="8">
        <f t="shared" si="4"/>
        <v>0</v>
      </c>
      <c r="H104" s="14"/>
      <c r="I104" s="13"/>
      <c r="J104" s="13"/>
      <c r="K104" s="13"/>
      <c r="L104" s="13"/>
    </row>
    <row r="105" spans="1:12" ht="46.5" customHeight="1" x14ac:dyDescent="0.2">
      <c r="A105" s="4" t="s">
        <v>24</v>
      </c>
      <c r="B105" s="2" t="s">
        <v>72</v>
      </c>
      <c r="C105" s="2" t="s">
        <v>116</v>
      </c>
      <c r="D105" s="2" t="s">
        <v>25</v>
      </c>
      <c r="E105" s="7">
        <v>125244.6</v>
      </c>
      <c r="F105" s="7">
        <v>0</v>
      </c>
      <c r="G105" s="8">
        <f t="shared" si="4"/>
        <v>0</v>
      </c>
      <c r="H105" s="14"/>
      <c r="I105" s="13"/>
      <c r="J105" s="13"/>
      <c r="K105" s="13"/>
      <c r="L105" s="13"/>
    </row>
    <row r="106" spans="1:12" ht="43.5" customHeight="1" x14ac:dyDescent="0.2">
      <c r="A106" s="4" t="s">
        <v>117</v>
      </c>
      <c r="B106" s="2" t="s">
        <v>72</v>
      </c>
      <c r="C106" s="2" t="s">
        <v>118</v>
      </c>
      <c r="D106" s="2" t="s">
        <v>5</v>
      </c>
      <c r="E106" s="7">
        <f>E107+E108</f>
        <v>1474831.2</v>
      </c>
      <c r="F106" s="7">
        <f>F107+F108</f>
        <v>1374831.2</v>
      </c>
      <c r="G106" s="8">
        <f t="shared" si="4"/>
        <v>93.219563025246558</v>
      </c>
      <c r="H106" s="14"/>
      <c r="I106" s="13"/>
      <c r="J106" s="13"/>
      <c r="K106" s="13"/>
      <c r="L106" s="13"/>
    </row>
    <row r="107" spans="1:12" ht="68.25" customHeight="1" x14ac:dyDescent="0.2">
      <c r="A107" s="4" t="s">
        <v>14</v>
      </c>
      <c r="B107" s="2" t="s">
        <v>72</v>
      </c>
      <c r="C107" s="2" t="s">
        <v>118</v>
      </c>
      <c r="D107" s="2" t="s">
        <v>15</v>
      </c>
      <c r="E107" s="7">
        <v>1275</v>
      </c>
      <c r="F107" s="7">
        <v>1275</v>
      </c>
      <c r="G107" s="8">
        <f t="shared" si="4"/>
        <v>100</v>
      </c>
      <c r="H107" s="14"/>
      <c r="I107" s="13"/>
      <c r="J107" s="13"/>
      <c r="K107" s="13"/>
      <c r="L107" s="13"/>
    </row>
    <row r="108" spans="1:12" ht="34.5" customHeight="1" x14ac:dyDescent="0.2">
      <c r="A108" s="4" t="s">
        <v>40</v>
      </c>
      <c r="B108" s="2" t="s">
        <v>72</v>
      </c>
      <c r="C108" s="2" t="s">
        <v>118</v>
      </c>
      <c r="D108" s="2" t="s">
        <v>41</v>
      </c>
      <c r="E108" s="7">
        <v>1473556.2</v>
      </c>
      <c r="F108" s="7">
        <v>1373556.2</v>
      </c>
      <c r="G108" s="8">
        <f t="shared" si="4"/>
        <v>93.213696226855831</v>
      </c>
      <c r="H108" s="14"/>
      <c r="I108" s="13"/>
      <c r="J108" s="13"/>
      <c r="K108" s="13"/>
      <c r="L108" s="13"/>
    </row>
    <row r="109" spans="1:12" ht="63.95" customHeight="1" x14ac:dyDescent="0.2">
      <c r="A109" s="4" t="s">
        <v>119</v>
      </c>
      <c r="B109" s="2" t="s">
        <v>72</v>
      </c>
      <c r="C109" s="2" t="s">
        <v>120</v>
      </c>
      <c r="D109" s="2" t="s">
        <v>5</v>
      </c>
      <c r="E109" s="7">
        <f>E110</f>
        <v>6139328.7199999997</v>
      </c>
      <c r="F109" s="7">
        <f>F110</f>
        <v>6139328.7199999997</v>
      </c>
      <c r="G109" s="8">
        <f t="shared" si="4"/>
        <v>100</v>
      </c>
      <c r="H109" s="14"/>
      <c r="I109" s="13"/>
      <c r="J109" s="13"/>
      <c r="K109" s="13"/>
      <c r="L109" s="13"/>
    </row>
    <row r="110" spans="1:12" ht="29.25" customHeight="1" x14ac:dyDescent="0.2">
      <c r="A110" s="4" t="s">
        <v>40</v>
      </c>
      <c r="B110" s="2" t="s">
        <v>72</v>
      </c>
      <c r="C110" s="2" t="s">
        <v>120</v>
      </c>
      <c r="D110" s="2" t="s">
        <v>41</v>
      </c>
      <c r="E110" s="7">
        <v>6139328.7199999997</v>
      </c>
      <c r="F110" s="7">
        <v>6139328.7199999997</v>
      </c>
      <c r="G110" s="8">
        <f t="shared" si="4"/>
        <v>100</v>
      </c>
      <c r="H110" s="14"/>
      <c r="I110" s="13"/>
      <c r="J110" s="13"/>
      <c r="K110" s="13"/>
      <c r="L110" s="13"/>
    </row>
    <row r="111" spans="1:12" ht="38.25" customHeight="1" x14ac:dyDescent="0.2">
      <c r="A111" s="4" t="s">
        <v>121</v>
      </c>
      <c r="B111" s="2" t="s">
        <v>72</v>
      </c>
      <c r="C111" s="2" t="s">
        <v>122</v>
      </c>
      <c r="D111" s="2" t="s">
        <v>5</v>
      </c>
      <c r="E111" s="7">
        <f>E112</f>
        <v>0</v>
      </c>
      <c r="F111" s="7">
        <f>F112</f>
        <v>0</v>
      </c>
      <c r="G111" s="8" t="s">
        <v>591</v>
      </c>
      <c r="H111" s="14"/>
      <c r="I111" s="13"/>
      <c r="J111" s="13"/>
      <c r="K111" s="13"/>
      <c r="L111" s="13"/>
    </row>
    <row r="112" spans="1:12" ht="28.5" customHeight="1" x14ac:dyDescent="0.2">
      <c r="A112" s="4" t="s">
        <v>40</v>
      </c>
      <c r="B112" s="2" t="s">
        <v>72</v>
      </c>
      <c r="C112" s="2" t="s">
        <v>122</v>
      </c>
      <c r="D112" s="2" t="s">
        <v>41</v>
      </c>
      <c r="E112" s="7">
        <v>0</v>
      </c>
      <c r="F112" s="7">
        <v>0</v>
      </c>
      <c r="G112" s="8" t="s">
        <v>591</v>
      </c>
      <c r="H112" s="14"/>
      <c r="I112" s="13"/>
      <c r="J112" s="13"/>
      <c r="K112" s="13"/>
      <c r="L112" s="13"/>
    </row>
    <row r="113" spans="1:12" ht="50.25" customHeight="1" x14ac:dyDescent="0.2">
      <c r="A113" s="4" t="s">
        <v>123</v>
      </c>
      <c r="B113" s="2" t="s">
        <v>72</v>
      </c>
      <c r="C113" s="2" t="s">
        <v>124</v>
      </c>
      <c r="D113" s="2" t="s">
        <v>5</v>
      </c>
      <c r="E113" s="7">
        <f>E114</f>
        <v>100000</v>
      </c>
      <c r="F113" s="7">
        <f>F114</f>
        <v>100000</v>
      </c>
      <c r="G113" s="8">
        <f t="shared" si="4"/>
        <v>100</v>
      </c>
      <c r="H113" s="14"/>
      <c r="I113" s="13"/>
      <c r="J113" s="13"/>
      <c r="K113" s="13"/>
      <c r="L113" s="13"/>
    </row>
    <row r="114" spans="1:12" ht="30.75" customHeight="1" x14ac:dyDescent="0.2">
      <c r="A114" s="4" t="s">
        <v>40</v>
      </c>
      <c r="B114" s="2" t="s">
        <v>72</v>
      </c>
      <c r="C114" s="2" t="s">
        <v>124</v>
      </c>
      <c r="D114" s="2" t="s">
        <v>41</v>
      </c>
      <c r="E114" s="7">
        <v>100000</v>
      </c>
      <c r="F114" s="7">
        <v>100000</v>
      </c>
      <c r="G114" s="8">
        <f t="shared" si="4"/>
        <v>100</v>
      </c>
      <c r="H114" s="14"/>
      <c r="I114" s="13"/>
      <c r="J114" s="13"/>
      <c r="K114" s="13"/>
      <c r="L114" s="13"/>
    </row>
    <row r="115" spans="1:12" ht="34.5" customHeight="1" x14ac:dyDescent="0.2">
      <c r="A115" s="4" t="s">
        <v>125</v>
      </c>
      <c r="B115" s="2" t="s">
        <v>126</v>
      </c>
      <c r="C115" s="2" t="s">
        <v>5</v>
      </c>
      <c r="D115" s="2" t="s">
        <v>5</v>
      </c>
      <c r="E115" s="7">
        <f t="shared" ref="E115:F118" si="6">E116</f>
        <v>196100</v>
      </c>
      <c r="F115" s="7">
        <f t="shared" si="6"/>
        <v>151100</v>
      </c>
      <c r="G115" s="8">
        <f t="shared" si="4"/>
        <v>77.052524222335535</v>
      </c>
      <c r="H115" s="14"/>
      <c r="I115" s="13"/>
      <c r="J115" s="13"/>
      <c r="K115" s="13"/>
      <c r="L115" s="13"/>
    </row>
    <row r="116" spans="1:12" ht="32.25" customHeight="1" x14ac:dyDescent="0.2">
      <c r="A116" s="4" t="s">
        <v>127</v>
      </c>
      <c r="B116" s="2" t="s">
        <v>128</v>
      </c>
      <c r="C116" s="2" t="s">
        <v>5</v>
      </c>
      <c r="D116" s="2" t="s">
        <v>5</v>
      </c>
      <c r="E116" s="7">
        <f t="shared" si="6"/>
        <v>196100</v>
      </c>
      <c r="F116" s="7">
        <f t="shared" si="6"/>
        <v>151100</v>
      </c>
      <c r="G116" s="8">
        <f t="shared" si="4"/>
        <v>77.052524222335535</v>
      </c>
      <c r="H116" s="14"/>
      <c r="I116" s="13"/>
      <c r="J116" s="13"/>
      <c r="K116" s="13"/>
      <c r="L116" s="13"/>
    </row>
    <row r="117" spans="1:12" ht="32.25" customHeight="1" x14ac:dyDescent="0.2">
      <c r="A117" s="4" t="s">
        <v>20</v>
      </c>
      <c r="B117" s="2" t="s">
        <v>128</v>
      </c>
      <c r="C117" s="2" t="s">
        <v>21</v>
      </c>
      <c r="D117" s="2" t="s">
        <v>5</v>
      </c>
      <c r="E117" s="7">
        <f t="shared" si="6"/>
        <v>196100</v>
      </c>
      <c r="F117" s="7">
        <f t="shared" si="6"/>
        <v>151100</v>
      </c>
      <c r="G117" s="8">
        <f t="shared" si="4"/>
        <v>77.052524222335535</v>
      </c>
      <c r="H117" s="14"/>
      <c r="I117" s="13"/>
      <c r="J117" s="13"/>
      <c r="K117" s="13"/>
      <c r="L117" s="13"/>
    </row>
    <row r="118" spans="1:12" ht="39.75" customHeight="1" x14ac:dyDescent="0.2">
      <c r="A118" s="4" t="s">
        <v>69</v>
      </c>
      <c r="B118" s="2" t="s">
        <v>128</v>
      </c>
      <c r="C118" s="2" t="s">
        <v>70</v>
      </c>
      <c r="D118" s="2" t="s">
        <v>5</v>
      </c>
      <c r="E118" s="7">
        <f t="shared" si="6"/>
        <v>196100</v>
      </c>
      <c r="F118" s="7">
        <f t="shared" si="6"/>
        <v>151100</v>
      </c>
      <c r="G118" s="8">
        <f t="shared" si="4"/>
        <v>77.052524222335535</v>
      </c>
      <c r="H118" s="14"/>
      <c r="I118" s="13"/>
      <c r="J118" s="13"/>
      <c r="K118" s="13"/>
      <c r="L118" s="13"/>
    </row>
    <row r="119" spans="1:12" ht="38.25" customHeight="1" x14ac:dyDescent="0.2">
      <c r="A119" s="4" t="s">
        <v>24</v>
      </c>
      <c r="B119" s="2" t="s">
        <v>128</v>
      </c>
      <c r="C119" s="2" t="s">
        <v>70</v>
      </c>
      <c r="D119" s="2" t="s">
        <v>25</v>
      </c>
      <c r="E119" s="7">
        <v>196100</v>
      </c>
      <c r="F119" s="7">
        <v>151100</v>
      </c>
      <c r="G119" s="8">
        <f t="shared" si="4"/>
        <v>77.052524222335535</v>
      </c>
      <c r="H119" s="14"/>
      <c r="I119" s="13"/>
      <c r="J119" s="13"/>
      <c r="K119" s="13"/>
      <c r="L119" s="13"/>
    </row>
    <row r="120" spans="1:12" ht="39" customHeight="1" x14ac:dyDescent="0.2">
      <c r="A120" s="4" t="s">
        <v>129</v>
      </c>
      <c r="B120" s="2" t="s">
        <v>130</v>
      </c>
      <c r="C120" s="2" t="s">
        <v>5</v>
      </c>
      <c r="D120" s="2" t="s">
        <v>5</v>
      </c>
      <c r="E120" s="7">
        <f>E121+E126</f>
        <v>1235421.22</v>
      </c>
      <c r="F120" s="7">
        <f>F121+F126</f>
        <v>1233677</v>
      </c>
      <c r="G120" s="8">
        <f t="shared" si="4"/>
        <v>99.858815764877335</v>
      </c>
      <c r="H120" s="14"/>
      <c r="I120" s="13"/>
      <c r="J120" s="13"/>
      <c r="K120" s="13"/>
      <c r="L120" s="13"/>
    </row>
    <row r="121" spans="1:12" ht="27.95" customHeight="1" x14ac:dyDescent="0.2">
      <c r="A121" s="4" t="s">
        <v>131</v>
      </c>
      <c r="B121" s="2" t="s">
        <v>132</v>
      </c>
      <c r="C121" s="2" t="s">
        <v>5</v>
      </c>
      <c r="D121" s="2" t="s">
        <v>5</v>
      </c>
      <c r="E121" s="7">
        <v>318821.21999999997</v>
      </c>
      <c r="F121" s="7">
        <f>F122</f>
        <v>317077</v>
      </c>
      <c r="G121" s="8">
        <f t="shared" si="4"/>
        <v>99.452915963372831</v>
      </c>
      <c r="H121" s="14"/>
      <c r="I121" s="13"/>
      <c r="J121" s="13"/>
      <c r="K121" s="13"/>
      <c r="L121" s="13"/>
    </row>
    <row r="122" spans="1:12" ht="50.25" customHeight="1" x14ac:dyDescent="0.2">
      <c r="A122" s="4" t="s">
        <v>133</v>
      </c>
      <c r="B122" s="2" t="s">
        <v>132</v>
      </c>
      <c r="C122" s="2" t="s">
        <v>134</v>
      </c>
      <c r="D122" s="2" t="s">
        <v>5</v>
      </c>
      <c r="E122" s="7">
        <f>E123</f>
        <v>318821.21999999997</v>
      </c>
      <c r="F122" s="7">
        <f>F123</f>
        <v>317077</v>
      </c>
      <c r="G122" s="8">
        <f t="shared" si="4"/>
        <v>99.452915963372831</v>
      </c>
      <c r="H122" s="14"/>
      <c r="I122" s="13"/>
      <c r="J122" s="13"/>
      <c r="K122" s="13"/>
      <c r="L122" s="13"/>
    </row>
    <row r="123" spans="1:12" ht="63.95" customHeight="1" x14ac:dyDescent="0.2">
      <c r="A123" s="4" t="s">
        <v>135</v>
      </c>
      <c r="B123" s="2" t="s">
        <v>132</v>
      </c>
      <c r="C123" s="2" t="s">
        <v>136</v>
      </c>
      <c r="D123" s="2" t="s">
        <v>5</v>
      </c>
      <c r="E123" s="7">
        <f>E124</f>
        <v>318821.21999999997</v>
      </c>
      <c r="F123" s="7">
        <f>F124</f>
        <v>317077</v>
      </c>
      <c r="G123" s="8">
        <f t="shared" si="4"/>
        <v>99.452915963372831</v>
      </c>
      <c r="H123" s="14"/>
      <c r="I123" s="13"/>
      <c r="J123" s="13"/>
      <c r="K123" s="13"/>
      <c r="L123" s="13"/>
    </row>
    <row r="124" spans="1:12" ht="159" customHeight="1" x14ac:dyDescent="0.2">
      <c r="A124" s="4" t="s">
        <v>137</v>
      </c>
      <c r="B124" s="2" t="s">
        <v>132</v>
      </c>
      <c r="C124" s="2" t="s">
        <v>138</v>
      </c>
      <c r="D124" s="2" t="s">
        <v>5</v>
      </c>
      <c r="E124" s="7">
        <f>E125</f>
        <v>318821.21999999997</v>
      </c>
      <c r="F124" s="7">
        <f>F125</f>
        <v>317077</v>
      </c>
      <c r="G124" s="8">
        <f t="shared" si="4"/>
        <v>99.452915963372831</v>
      </c>
      <c r="H124" s="14"/>
      <c r="I124" s="13"/>
      <c r="J124" s="13"/>
      <c r="K124" s="13"/>
      <c r="L124" s="13"/>
    </row>
    <row r="125" spans="1:12" ht="34.5" customHeight="1" x14ac:dyDescent="0.2">
      <c r="A125" s="4" t="s">
        <v>24</v>
      </c>
      <c r="B125" s="2" t="s">
        <v>132</v>
      </c>
      <c r="C125" s="2" t="s">
        <v>138</v>
      </c>
      <c r="D125" s="2" t="s">
        <v>25</v>
      </c>
      <c r="E125" s="7">
        <v>318821.21999999997</v>
      </c>
      <c r="F125" s="7">
        <v>317077</v>
      </c>
      <c r="G125" s="8">
        <f t="shared" si="4"/>
        <v>99.452915963372831</v>
      </c>
      <c r="H125" s="14"/>
      <c r="I125" s="13"/>
      <c r="J125" s="13"/>
      <c r="K125" s="13"/>
      <c r="L125" s="13"/>
    </row>
    <row r="126" spans="1:12" ht="46.5" customHeight="1" x14ac:dyDescent="0.2">
      <c r="A126" s="4" t="s">
        <v>139</v>
      </c>
      <c r="B126" s="2" t="s">
        <v>140</v>
      </c>
      <c r="C126" s="2" t="s">
        <v>5</v>
      </c>
      <c r="D126" s="2" t="s">
        <v>5</v>
      </c>
      <c r="E126" s="7">
        <f>E127+E131</f>
        <v>916600</v>
      </c>
      <c r="F126" s="7">
        <f>F127+F131</f>
        <v>916600</v>
      </c>
      <c r="G126" s="8">
        <f t="shared" si="4"/>
        <v>100</v>
      </c>
      <c r="H126" s="14"/>
      <c r="I126" s="13"/>
      <c r="J126" s="13"/>
      <c r="K126" s="13"/>
      <c r="L126" s="13"/>
    </row>
    <row r="127" spans="1:12" ht="47.25" customHeight="1" x14ac:dyDescent="0.2">
      <c r="A127" s="4" t="s">
        <v>133</v>
      </c>
      <c r="B127" s="2" t="s">
        <v>140</v>
      </c>
      <c r="C127" s="2" t="s">
        <v>134</v>
      </c>
      <c r="D127" s="2" t="s">
        <v>5</v>
      </c>
      <c r="E127" s="7">
        <f t="shared" ref="E127:F129" si="7">E128</f>
        <v>138600</v>
      </c>
      <c r="F127" s="7">
        <f t="shared" si="7"/>
        <v>138600</v>
      </c>
      <c r="G127" s="8">
        <f t="shared" si="4"/>
        <v>100</v>
      </c>
      <c r="H127" s="14"/>
      <c r="I127" s="13"/>
      <c r="J127" s="13"/>
      <c r="K127" s="13"/>
      <c r="L127" s="13"/>
    </row>
    <row r="128" spans="1:12" ht="51" customHeight="1" x14ac:dyDescent="0.2">
      <c r="A128" s="4" t="s">
        <v>141</v>
      </c>
      <c r="B128" s="2" t="s">
        <v>140</v>
      </c>
      <c r="C128" s="2" t="s">
        <v>142</v>
      </c>
      <c r="D128" s="2" t="s">
        <v>5</v>
      </c>
      <c r="E128" s="7">
        <f t="shared" si="7"/>
        <v>138600</v>
      </c>
      <c r="F128" s="7">
        <f t="shared" si="7"/>
        <v>138600</v>
      </c>
      <c r="G128" s="8">
        <f t="shared" si="4"/>
        <v>100</v>
      </c>
      <c r="H128" s="14"/>
      <c r="I128" s="13"/>
      <c r="J128" s="13"/>
      <c r="K128" s="13"/>
      <c r="L128" s="13"/>
    </row>
    <row r="129" spans="1:12" ht="63.95" customHeight="1" x14ac:dyDescent="0.2">
      <c r="A129" s="4" t="s">
        <v>143</v>
      </c>
      <c r="B129" s="2" t="s">
        <v>140</v>
      </c>
      <c r="C129" s="2" t="s">
        <v>144</v>
      </c>
      <c r="D129" s="2" t="s">
        <v>5</v>
      </c>
      <c r="E129" s="7">
        <f t="shared" si="7"/>
        <v>138600</v>
      </c>
      <c r="F129" s="7">
        <f t="shared" si="7"/>
        <v>138600</v>
      </c>
      <c r="G129" s="8">
        <f t="shared" si="4"/>
        <v>100</v>
      </c>
      <c r="H129" s="14"/>
      <c r="I129" s="13"/>
      <c r="J129" s="13"/>
      <c r="K129" s="13"/>
      <c r="L129" s="13"/>
    </row>
    <row r="130" spans="1:12" ht="42.75" customHeight="1" x14ac:dyDescent="0.2">
      <c r="A130" s="4" t="s">
        <v>24</v>
      </c>
      <c r="B130" s="2" t="s">
        <v>140</v>
      </c>
      <c r="C130" s="2" t="s">
        <v>144</v>
      </c>
      <c r="D130" s="2" t="s">
        <v>25</v>
      </c>
      <c r="E130" s="7">
        <v>138600</v>
      </c>
      <c r="F130" s="7">
        <v>138600</v>
      </c>
      <c r="G130" s="8">
        <f t="shared" si="4"/>
        <v>100</v>
      </c>
      <c r="H130" s="14"/>
      <c r="I130" s="13"/>
      <c r="J130" s="13"/>
      <c r="K130" s="13"/>
      <c r="L130" s="13"/>
    </row>
    <row r="131" spans="1:12" ht="29.25" customHeight="1" x14ac:dyDescent="0.2">
      <c r="A131" s="4" t="s">
        <v>20</v>
      </c>
      <c r="B131" s="2" t="s">
        <v>140</v>
      </c>
      <c r="C131" s="2" t="s">
        <v>21</v>
      </c>
      <c r="D131" s="2" t="s">
        <v>5</v>
      </c>
      <c r="E131" s="7">
        <f>E132</f>
        <v>778000</v>
      </c>
      <c r="F131" s="7">
        <f>F132</f>
        <v>778000</v>
      </c>
      <c r="G131" s="8">
        <f t="shared" si="4"/>
        <v>100</v>
      </c>
      <c r="H131" s="14"/>
      <c r="I131" s="13"/>
      <c r="J131" s="13"/>
      <c r="K131" s="13"/>
      <c r="L131" s="13"/>
    </row>
    <row r="132" spans="1:12" ht="42" customHeight="1" x14ac:dyDescent="0.2">
      <c r="A132" s="4" t="s">
        <v>69</v>
      </c>
      <c r="B132" s="2" t="s">
        <v>140</v>
      </c>
      <c r="C132" s="2" t="s">
        <v>70</v>
      </c>
      <c r="D132" s="2" t="s">
        <v>5</v>
      </c>
      <c r="E132" s="7">
        <f>E133</f>
        <v>778000</v>
      </c>
      <c r="F132" s="7">
        <f>F133</f>
        <v>778000</v>
      </c>
      <c r="G132" s="8">
        <f t="shared" si="4"/>
        <v>100</v>
      </c>
      <c r="H132" s="14"/>
      <c r="I132" s="13"/>
      <c r="J132" s="13"/>
      <c r="K132" s="13"/>
      <c r="L132" s="13"/>
    </row>
    <row r="133" spans="1:12" ht="40.700000000000003" customHeight="1" x14ac:dyDescent="0.2">
      <c r="A133" s="4" t="s">
        <v>24</v>
      </c>
      <c r="B133" s="2" t="s">
        <v>140</v>
      </c>
      <c r="C133" s="2" t="s">
        <v>70</v>
      </c>
      <c r="D133" s="2" t="s">
        <v>25</v>
      </c>
      <c r="E133" s="7">
        <v>778000</v>
      </c>
      <c r="F133" s="7">
        <v>778000</v>
      </c>
      <c r="G133" s="8">
        <f t="shared" si="4"/>
        <v>100</v>
      </c>
      <c r="H133" s="14"/>
      <c r="I133" s="13"/>
      <c r="J133" s="13"/>
      <c r="K133" s="13"/>
      <c r="L133" s="13"/>
    </row>
    <row r="134" spans="1:12" ht="30" customHeight="1" x14ac:dyDescent="0.2">
      <c r="A134" s="4" t="s">
        <v>145</v>
      </c>
      <c r="B134" s="2" t="s">
        <v>146</v>
      </c>
      <c r="C134" s="2" t="s">
        <v>5</v>
      </c>
      <c r="D134" s="2" t="s">
        <v>5</v>
      </c>
      <c r="E134" s="7">
        <f>E135+E170+E192</f>
        <v>162693796.30000001</v>
      </c>
      <c r="F134" s="7">
        <f>F135+F170+F192</f>
        <v>154565697.87</v>
      </c>
      <c r="G134" s="8">
        <f t="shared" ref="G134:G198" si="8">F134/E134*100</f>
        <v>95.004051405247097</v>
      </c>
      <c r="H134" s="14"/>
      <c r="I134" s="13"/>
      <c r="J134" s="13"/>
      <c r="K134" s="13"/>
      <c r="L134" s="13"/>
    </row>
    <row r="135" spans="1:12" ht="36" customHeight="1" x14ac:dyDescent="0.2">
      <c r="A135" s="4" t="s">
        <v>147</v>
      </c>
      <c r="B135" s="2" t="s">
        <v>148</v>
      </c>
      <c r="C135" s="2" t="s">
        <v>5</v>
      </c>
      <c r="D135" s="2" t="s">
        <v>5</v>
      </c>
      <c r="E135" s="7">
        <f>E136+E165</f>
        <v>64384052.979999997</v>
      </c>
      <c r="F135" s="7">
        <f>F136+F165</f>
        <v>64095737.460000001</v>
      </c>
      <c r="G135" s="8">
        <f t="shared" si="8"/>
        <v>99.552194205466435</v>
      </c>
      <c r="H135" s="14"/>
      <c r="I135" s="13"/>
      <c r="J135" s="13"/>
      <c r="K135" s="13"/>
      <c r="L135" s="13"/>
    </row>
    <row r="136" spans="1:12" ht="39.75" customHeight="1" x14ac:dyDescent="0.2">
      <c r="A136" s="4" t="s">
        <v>149</v>
      </c>
      <c r="B136" s="2" t="s">
        <v>148</v>
      </c>
      <c r="C136" s="2" t="s">
        <v>150</v>
      </c>
      <c r="D136" s="2" t="s">
        <v>5</v>
      </c>
      <c r="E136" s="7">
        <f>E137+E158</f>
        <v>52612400.539999999</v>
      </c>
      <c r="F136" s="7">
        <f>F137+F158</f>
        <v>52568769.640000001</v>
      </c>
      <c r="G136" s="8">
        <f t="shared" si="8"/>
        <v>99.91707107154933</v>
      </c>
      <c r="H136" s="14"/>
      <c r="I136" s="13"/>
      <c r="J136" s="13"/>
      <c r="K136" s="13"/>
      <c r="L136" s="13"/>
    </row>
    <row r="137" spans="1:12" ht="69.75" customHeight="1" x14ac:dyDescent="0.2">
      <c r="A137" s="4" t="s">
        <v>151</v>
      </c>
      <c r="B137" s="2" t="s">
        <v>148</v>
      </c>
      <c r="C137" s="2" t="s">
        <v>152</v>
      </c>
      <c r="D137" s="2" t="s">
        <v>5</v>
      </c>
      <c r="E137" s="7">
        <f>E138+E140+E142+E144+E146+E148+E150+E152+E154+E156</f>
        <v>47193173.329999998</v>
      </c>
      <c r="F137" s="7">
        <f>F138+F140+F142+F144+F146+F148+F150+F152+F154+F156</f>
        <v>47162773.329999998</v>
      </c>
      <c r="G137" s="8">
        <f t="shared" si="8"/>
        <v>99.935583903656095</v>
      </c>
      <c r="H137" s="14"/>
      <c r="I137" s="13"/>
      <c r="J137" s="13"/>
      <c r="K137" s="13"/>
      <c r="L137" s="13"/>
    </row>
    <row r="138" spans="1:12" ht="122.25" customHeight="1" x14ac:dyDescent="0.2">
      <c r="A138" s="4" t="s">
        <v>153</v>
      </c>
      <c r="B138" s="2" t="s">
        <v>148</v>
      </c>
      <c r="C138" s="2" t="s">
        <v>154</v>
      </c>
      <c r="D138" s="2" t="s">
        <v>5</v>
      </c>
      <c r="E138" s="7">
        <f>E139</f>
        <v>945400</v>
      </c>
      <c r="F138" s="7">
        <f>F139</f>
        <v>915000</v>
      </c>
      <c r="G138" s="8">
        <f t="shared" si="8"/>
        <v>96.784429870954085</v>
      </c>
      <c r="H138" s="14"/>
      <c r="I138" s="13"/>
      <c r="J138" s="13"/>
      <c r="K138" s="13"/>
      <c r="L138" s="13"/>
    </row>
    <row r="139" spans="1:12" ht="27.95" customHeight="1" x14ac:dyDescent="0.2">
      <c r="A139" s="4" t="s">
        <v>40</v>
      </c>
      <c r="B139" s="2" t="s">
        <v>148</v>
      </c>
      <c r="C139" s="2" t="s">
        <v>154</v>
      </c>
      <c r="D139" s="2" t="s">
        <v>41</v>
      </c>
      <c r="E139" s="7">
        <v>945400</v>
      </c>
      <c r="F139" s="7">
        <v>915000</v>
      </c>
      <c r="G139" s="8">
        <f t="shared" si="8"/>
        <v>96.784429870954085</v>
      </c>
      <c r="H139" s="14"/>
      <c r="I139" s="13"/>
      <c r="J139" s="13"/>
      <c r="K139" s="13"/>
      <c r="L139" s="13"/>
    </row>
    <row r="140" spans="1:12" ht="117" customHeight="1" x14ac:dyDescent="0.2">
      <c r="A140" s="4" t="s">
        <v>155</v>
      </c>
      <c r="B140" s="2" t="s">
        <v>148</v>
      </c>
      <c r="C140" s="2" t="s">
        <v>156</v>
      </c>
      <c r="D140" s="2" t="s">
        <v>5</v>
      </c>
      <c r="E140" s="7">
        <f>E141</f>
        <v>0</v>
      </c>
      <c r="F140" s="7">
        <f>F141</f>
        <v>0</v>
      </c>
      <c r="G140" s="8" t="s">
        <v>591</v>
      </c>
      <c r="H140" s="14"/>
      <c r="I140" s="13"/>
      <c r="J140" s="13"/>
      <c r="K140" s="13"/>
      <c r="L140" s="13"/>
    </row>
    <row r="141" spans="1:12" ht="29.25" customHeight="1" x14ac:dyDescent="0.2">
      <c r="A141" s="4" t="s">
        <v>40</v>
      </c>
      <c r="B141" s="2" t="s">
        <v>148</v>
      </c>
      <c r="C141" s="2" t="s">
        <v>156</v>
      </c>
      <c r="D141" s="2" t="s">
        <v>41</v>
      </c>
      <c r="E141" s="7">
        <v>0</v>
      </c>
      <c r="F141" s="7">
        <v>0</v>
      </c>
      <c r="G141" s="8" t="s">
        <v>591</v>
      </c>
      <c r="H141" s="14"/>
      <c r="I141" s="13"/>
      <c r="J141" s="13"/>
      <c r="K141" s="13"/>
      <c r="L141" s="13"/>
    </row>
    <row r="142" spans="1:12" ht="171.95" customHeight="1" x14ac:dyDescent="0.2">
      <c r="A142" s="4" t="s">
        <v>157</v>
      </c>
      <c r="B142" s="2" t="s">
        <v>148</v>
      </c>
      <c r="C142" s="2" t="s">
        <v>158</v>
      </c>
      <c r="D142" s="2" t="s">
        <v>5</v>
      </c>
      <c r="E142" s="7">
        <f>E143</f>
        <v>43000000</v>
      </c>
      <c r="F142" s="7">
        <f>F143</f>
        <v>43000000</v>
      </c>
      <c r="G142" s="8">
        <f t="shared" si="8"/>
        <v>100</v>
      </c>
      <c r="H142" s="14"/>
      <c r="I142" s="13"/>
      <c r="J142" s="13"/>
      <c r="K142" s="13"/>
      <c r="L142" s="13"/>
    </row>
    <row r="143" spans="1:12" ht="27.95" customHeight="1" x14ac:dyDescent="0.2">
      <c r="A143" s="4" t="s">
        <v>40</v>
      </c>
      <c r="B143" s="2" t="s">
        <v>148</v>
      </c>
      <c r="C143" s="2" t="s">
        <v>158</v>
      </c>
      <c r="D143" s="2" t="s">
        <v>41</v>
      </c>
      <c r="E143" s="7">
        <v>43000000</v>
      </c>
      <c r="F143" s="7">
        <v>43000000</v>
      </c>
      <c r="G143" s="8">
        <f t="shared" si="8"/>
        <v>100</v>
      </c>
      <c r="H143" s="14"/>
      <c r="I143" s="13"/>
      <c r="J143" s="13"/>
      <c r="K143" s="13"/>
      <c r="L143" s="13"/>
    </row>
    <row r="144" spans="1:12" ht="168" customHeight="1" x14ac:dyDescent="0.2">
      <c r="A144" s="4" t="s">
        <v>159</v>
      </c>
      <c r="B144" s="2" t="s">
        <v>148</v>
      </c>
      <c r="C144" s="2" t="s">
        <v>160</v>
      </c>
      <c r="D144" s="2" t="s">
        <v>5</v>
      </c>
      <c r="E144" s="7">
        <f>E145</f>
        <v>0</v>
      </c>
      <c r="F144" s="7">
        <f>F145</f>
        <v>0</v>
      </c>
      <c r="G144" s="8" t="s">
        <v>591</v>
      </c>
      <c r="H144" s="14"/>
      <c r="I144" s="13"/>
      <c r="J144" s="13"/>
      <c r="K144" s="13"/>
      <c r="L144" s="13"/>
    </row>
    <row r="145" spans="1:12" ht="34.5" customHeight="1" x14ac:dyDescent="0.2">
      <c r="A145" s="4" t="s">
        <v>40</v>
      </c>
      <c r="B145" s="2" t="s">
        <v>148</v>
      </c>
      <c r="C145" s="2" t="s">
        <v>160</v>
      </c>
      <c r="D145" s="2" t="s">
        <v>41</v>
      </c>
      <c r="E145" s="7">
        <v>0</v>
      </c>
      <c r="F145" s="7">
        <v>0</v>
      </c>
      <c r="G145" s="8" t="s">
        <v>591</v>
      </c>
      <c r="H145" s="14"/>
      <c r="I145" s="13"/>
      <c r="J145" s="13"/>
      <c r="K145" s="13"/>
      <c r="L145" s="13"/>
    </row>
    <row r="146" spans="1:12" ht="63.95" customHeight="1" x14ac:dyDescent="0.2">
      <c r="A146" s="4" t="s">
        <v>161</v>
      </c>
      <c r="B146" s="2" t="s">
        <v>148</v>
      </c>
      <c r="C146" s="2" t="s">
        <v>162</v>
      </c>
      <c r="D146" s="2" t="s">
        <v>5</v>
      </c>
      <c r="E146" s="7">
        <f>E147</f>
        <v>0</v>
      </c>
      <c r="F146" s="7">
        <f>F147</f>
        <v>0</v>
      </c>
      <c r="G146" s="8" t="s">
        <v>591</v>
      </c>
      <c r="H146" s="14"/>
      <c r="I146" s="13"/>
      <c r="J146" s="13"/>
      <c r="K146" s="13"/>
      <c r="L146" s="13"/>
    </row>
    <row r="147" spans="1:12" ht="32.25" customHeight="1" x14ac:dyDescent="0.2">
      <c r="A147" s="4" t="s">
        <v>40</v>
      </c>
      <c r="B147" s="2" t="s">
        <v>148</v>
      </c>
      <c r="C147" s="2" t="s">
        <v>162</v>
      </c>
      <c r="D147" s="2" t="s">
        <v>41</v>
      </c>
      <c r="E147" s="7">
        <v>0</v>
      </c>
      <c r="F147" s="7">
        <v>0</v>
      </c>
      <c r="G147" s="8" t="s">
        <v>591</v>
      </c>
      <c r="H147" s="14"/>
      <c r="I147" s="13"/>
      <c r="J147" s="13"/>
      <c r="K147" s="13"/>
      <c r="L147" s="13"/>
    </row>
    <row r="148" spans="1:12" ht="207" customHeight="1" x14ac:dyDescent="0.2">
      <c r="A148" s="11" t="s">
        <v>592</v>
      </c>
      <c r="B148" s="2" t="s">
        <v>148</v>
      </c>
      <c r="C148" s="2" t="s">
        <v>588</v>
      </c>
      <c r="D148" s="2" t="s">
        <v>5</v>
      </c>
      <c r="E148" s="7">
        <f>E149</f>
        <v>77000</v>
      </c>
      <c r="F148" s="7">
        <f>F149</f>
        <v>77000</v>
      </c>
      <c r="G148" s="8">
        <f t="shared" si="8"/>
        <v>100</v>
      </c>
      <c r="H148" s="14"/>
      <c r="I148" s="13"/>
      <c r="J148" s="13"/>
      <c r="K148" s="13"/>
      <c r="L148" s="13"/>
    </row>
    <row r="149" spans="1:12" ht="30" customHeight="1" x14ac:dyDescent="0.2">
      <c r="A149" s="4" t="s">
        <v>40</v>
      </c>
      <c r="B149" s="2" t="s">
        <v>148</v>
      </c>
      <c r="C149" s="2" t="s">
        <v>588</v>
      </c>
      <c r="D149" s="2" t="s">
        <v>41</v>
      </c>
      <c r="E149" s="7">
        <v>77000</v>
      </c>
      <c r="F149" s="7">
        <v>77000</v>
      </c>
      <c r="G149" s="8">
        <f t="shared" si="8"/>
        <v>100</v>
      </c>
      <c r="H149" s="14"/>
      <c r="I149" s="13"/>
      <c r="J149" s="13"/>
      <c r="K149" s="13"/>
      <c r="L149" s="13"/>
    </row>
    <row r="150" spans="1:12" ht="198.95" customHeight="1" x14ac:dyDescent="0.2">
      <c r="A150" s="4" t="s">
        <v>163</v>
      </c>
      <c r="B150" s="2" t="s">
        <v>148</v>
      </c>
      <c r="C150" s="2" t="s">
        <v>164</v>
      </c>
      <c r="D150" s="2" t="s">
        <v>5</v>
      </c>
      <c r="E150" s="7">
        <f>E151</f>
        <v>2397423.33</v>
      </c>
      <c r="F150" s="7">
        <f>F151</f>
        <v>2397423.33</v>
      </c>
      <c r="G150" s="8">
        <f t="shared" si="8"/>
        <v>100</v>
      </c>
      <c r="H150" s="14"/>
      <c r="I150" s="13"/>
      <c r="J150" s="13"/>
      <c r="K150" s="13"/>
      <c r="L150" s="13"/>
    </row>
    <row r="151" spans="1:12" ht="30.75" customHeight="1" x14ac:dyDescent="0.2">
      <c r="A151" s="4" t="s">
        <v>40</v>
      </c>
      <c r="B151" s="2" t="s">
        <v>148</v>
      </c>
      <c r="C151" s="2" t="s">
        <v>164</v>
      </c>
      <c r="D151" s="2" t="s">
        <v>41</v>
      </c>
      <c r="E151" s="7">
        <v>2397423.33</v>
      </c>
      <c r="F151" s="7">
        <v>2397423.33</v>
      </c>
      <c r="G151" s="8">
        <f t="shared" si="8"/>
        <v>100</v>
      </c>
      <c r="H151" s="14"/>
      <c r="I151" s="13"/>
      <c r="J151" s="13"/>
      <c r="K151" s="13"/>
      <c r="L151" s="13"/>
    </row>
    <row r="152" spans="1:12" ht="63.95" customHeight="1" x14ac:dyDescent="0.2">
      <c r="A152" s="4" t="s">
        <v>165</v>
      </c>
      <c r="B152" s="2" t="s">
        <v>148</v>
      </c>
      <c r="C152" s="2" t="s">
        <v>166</v>
      </c>
      <c r="D152" s="2" t="s">
        <v>5</v>
      </c>
      <c r="E152" s="7">
        <f>E153</f>
        <v>773350</v>
      </c>
      <c r="F152" s="7">
        <f>F153</f>
        <v>773350</v>
      </c>
      <c r="G152" s="8">
        <f t="shared" si="8"/>
        <v>100</v>
      </c>
      <c r="H152" s="14"/>
      <c r="I152" s="13"/>
      <c r="J152" s="13"/>
      <c r="K152" s="13"/>
      <c r="L152" s="13"/>
    </row>
    <row r="153" spans="1:12" ht="30.75" customHeight="1" x14ac:dyDescent="0.2">
      <c r="A153" s="4" t="s">
        <v>40</v>
      </c>
      <c r="B153" s="2" t="s">
        <v>148</v>
      </c>
      <c r="C153" s="2" t="s">
        <v>166</v>
      </c>
      <c r="D153" s="2" t="s">
        <v>41</v>
      </c>
      <c r="E153" s="7">
        <v>773350</v>
      </c>
      <c r="F153" s="7">
        <v>773350</v>
      </c>
      <c r="G153" s="8">
        <f t="shared" si="8"/>
        <v>100</v>
      </c>
      <c r="H153" s="14"/>
      <c r="I153" s="13"/>
      <c r="J153" s="13"/>
      <c r="K153" s="13"/>
      <c r="L153" s="13"/>
    </row>
    <row r="154" spans="1:12" ht="132.75" customHeight="1" x14ac:dyDescent="0.2">
      <c r="A154" s="4" t="s">
        <v>167</v>
      </c>
      <c r="B154" s="2" t="s">
        <v>148</v>
      </c>
      <c r="C154" s="2" t="s">
        <v>168</v>
      </c>
      <c r="D154" s="2" t="s">
        <v>5</v>
      </c>
      <c r="E154" s="7">
        <f>E155</f>
        <v>0</v>
      </c>
      <c r="F154" s="7">
        <f>F155</f>
        <v>0</v>
      </c>
      <c r="G154" s="8" t="s">
        <v>591</v>
      </c>
      <c r="H154" s="14"/>
      <c r="I154" s="13"/>
      <c r="J154" s="13"/>
      <c r="K154" s="13"/>
      <c r="L154" s="13"/>
    </row>
    <row r="155" spans="1:12" ht="31.7" customHeight="1" x14ac:dyDescent="0.2">
      <c r="A155" s="4" t="s">
        <v>40</v>
      </c>
      <c r="B155" s="2" t="s">
        <v>148</v>
      </c>
      <c r="C155" s="2" t="s">
        <v>168</v>
      </c>
      <c r="D155" s="2" t="s">
        <v>41</v>
      </c>
      <c r="E155" s="7">
        <v>0</v>
      </c>
      <c r="F155" s="7">
        <v>0</v>
      </c>
      <c r="G155" s="8" t="s">
        <v>591</v>
      </c>
      <c r="H155" s="14"/>
      <c r="I155" s="13"/>
      <c r="J155" s="13"/>
      <c r="K155" s="13"/>
      <c r="L155" s="13"/>
    </row>
    <row r="156" spans="1:12" ht="120.75" customHeight="1" x14ac:dyDescent="0.2">
      <c r="A156" s="4" t="s">
        <v>169</v>
      </c>
      <c r="B156" s="2" t="s">
        <v>148</v>
      </c>
      <c r="C156" s="2" t="s">
        <v>170</v>
      </c>
      <c r="D156" s="2" t="s">
        <v>5</v>
      </c>
      <c r="E156" s="7">
        <f>E157</f>
        <v>0</v>
      </c>
      <c r="F156" s="7">
        <f>F157</f>
        <v>0</v>
      </c>
      <c r="G156" s="8" t="s">
        <v>591</v>
      </c>
      <c r="H156" s="14"/>
      <c r="I156" s="13"/>
      <c r="J156" s="13"/>
      <c r="K156" s="13"/>
      <c r="L156" s="13"/>
    </row>
    <row r="157" spans="1:12" ht="27.95" customHeight="1" x14ac:dyDescent="0.2">
      <c r="A157" s="4" t="s">
        <v>40</v>
      </c>
      <c r="B157" s="2" t="s">
        <v>148</v>
      </c>
      <c r="C157" s="2" t="s">
        <v>170</v>
      </c>
      <c r="D157" s="2" t="s">
        <v>41</v>
      </c>
      <c r="E157" s="7">
        <v>0</v>
      </c>
      <c r="F157" s="7">
        <v>0</v>
      </c>
      <c r="G157" s="8" t="s">
        <v>591</v>
      </c>
      <c r="H157" s="14"/>
      <c r="I157" s="13"/>
      <c r="J157" s="13"/>
      <c r="K157" s="13"/>
      <c r="L157" s="13"/>
    </row>
    <row r="158" spans="1:12" ht="63.95" customHeight="1" x14ac:dyDescent="0.2">
      <c r="A158" s="4" t="s">
        <v>171</v>
      </c>
      <c r="B158" s="2" t="s">
        <v>148</v>
      </c>
      <c r="C158" s="2" t="s">
        <v>172</v>
      </c>
      <c r="D158" s="2" t="s">
        <v>5</v>
      </c>
      <c r="E158" s="7">
        <f>E159+E163</f>
        <v>5419227.21</v>
      </c>
      <c r="F158" s="7">
        <f>F159+F163</f>
        <v>5405996.3099999996</v>
      </c>
      <c r="G158" s="8">
        <f t="shared" si="8"/>
        <v>99.755852643056087</v>
      </c>
      <c r="H158" s="14"/>
      <c r="I158" s="13"/>
      <c r="J158" s="13"/>
      <c r="K158" s="13"/>
      <c r="L158" s="13"/>
    </row>
    <row r="159" spans="1:12" ht="125.25" customHeight="1" x14ac:dyDescent="0.2">
      <c r="A159" s="4" t="s">
        <v>173</v>
      </c>
      <c r="B159" s="2" t="s">
        <v>148</v>
      </c>
      <c r="C159" s="2" t="s">
        <v>174</v>
      </c>
      <c r="D159" s="2" t="s">
        <v>5</v>
      </c>
      <c r="E159" s="7">
        <f>E160+E161+E162</f>
        <v>5287226</v>
      </c>
      <c r="F159" s="7">
        <f>F160+F161+F162</f>
        <v>5273995.0999999996</v>
      </c>
      <c r="G159" s="8">
        <f t="shared" si="8"/>
        <v>99.749757245103567</v>
      </c>
      <c r="H159" s="14"/>
      <c r="I159" s="13"/>
      <c r="J159" s="13"/>
      <c r="K159" s="13"/>
      <c r="L159" s="13"/>
    </row>
    <row r="160" spans="1:12" ht="70.5" customHeight="1" x14ac:dyDescent="0.2">
      <c r="A160" s="4" t="s">
        <v>14</v>
      </c>
      <c r="B160" s="2" t="s">
        <v>148</v>
      </c>
      <c r="C160" s="2" t="s">
        <v>174</v>
      </c>
      <c r="D160" s="2" t="s">
        <v>15</v>
      </c>
      <c r="E160" s="7">
        <v>4871545.91</v>
      </c>
      <c r="F160" s="7">
        <v>4871545.7699999996</v>
      </c>
      <c r="G160" s="8">
        <f t="shared" si="8"/>
        <v>99.999997126168921</v>
      </c>
      <c r="H160" s="14"/>
      <c r="I160" s="13"/>
      <c r="J160" s="13"/>
      <c r="K160" s="13"/>
      <c r="L160" s="13"/>
    </row>
    <row r="161" spans="1:12" ht="33.75" customHeight="1" x14ac:dyDescent="0.2">
      <c r="A161" s="4" t="s">
        <v>24</v>
      </c>
      <c r="B161" s="2" t="s">
        <v>148</v>
      </c>
      <c r="C161" s="2" t="s">
        <v>174</v>
      </c>
      <c r="D161" s="2" t="s">
        <v>25</v>
      </c>
      <c r="E161" s="7">
        <v>411656</v>
      </c>
      <c r="F161" s="7">
        <v>398425.24</v>
      </c>
      <c r="G161" s="8">
        <f t="shared" si="8"/>
        <v>96.785966923839311</v>
      </c>
      <c r="H161" s="14"/>
      <c r="I161" s="13"/>
      <c r="J161" s="13"/>
      <c r="K161" s="13"/>
      <c r="L161" s="13"/>
    </row>
    <row r="162" spans="1:12" ht="30" customHeight="1" x14ac:dyDescent="0.2">
      <c r="A162" s="4" t="s">
        <v>40</v>
      </c>
      <c r="B162" s="2" t="s">
        <v>148</v>
      </c>
      <c r="C162" s="2" t="s">
        <v>174</v>
      </c>
      <c r="D162" s="2" t="s">
        <v>41</v>
      </c>
      <c r="E162" s="7">
        <v>4024.09</v>
      </c>
      <c r="F162" s="7">
        <v>4024.09</v>
      </c>
      <c r="G162" s="8">
        <f t="shared" si="8"/>
        <v>100</v>
      </c>
      <c r="H162" s="14"/>
      <c r="I162" s="13"/>
      <c r="J162" s="13"/>
      <c r="K162" s="13"/>
      <c r="L162" s="13"/>
    </row>
    <row r="163" spans="1:12" ht="120" customHeight="1" x14ac:dyDescent="0.2">
      <c r="A163" s="4" t="s">
        <v>175</v>
      </c>
      <c r="B163" s="2" t="s">
        <v>148</v>
      </c>
      <c r="C163" s="2" t="s">
        <v>176</v>
      </c>
      <c r="D163" s="2" t="s">
        <v>5</v>
      </c>
      <c r="E163" s="7">
        <f>E164</f>
        <v>132001.21</v>
      </c>
      <c r="F163" s="7">
        <f>F164</f>
        <v>132001.21</v>
      </c>
      <c r="G163" s="8">
        <f t="shared" si="8"/>
        <v>100</v>
      </c>
      <c r="H163" s="14"/>
      <c r="I163" s="13"/>
      <c r="J163" s="13"/>
      <c r="K163" s="13"/>
      <c r="L163" s="13"/>
    </row>
    <row r="164" spans="1:12" ht="74.25" customHeight="1" x14ac:dyDescent="0.2">
      <c r="A164" s="4" t="s">
        <v>14</v>
      </c>
      <c r="B164" s="2" t="s">
        <v>148</v>
      </c>
      <c r="C164" s="2" t="s">
        <v>176</v>
      </c>
      <c r="D164" s="2" t="s">
        <v>15</v>
      </c>
      <c r="E164" s="7">
        <v>132001.21</v>
      </c>
      <c r="F164" s="7">
        <v>132001.21</v>
      </c>
      <c r="G164" s="8">
        <f t="shared" si="8"/>
        <v>100</v>
      </c>
      <c r="H164" s="14"/>
      <c r="I164" s="13"/>
      <c r="J164" s="13"/>
      <c r="K164" s="13"/>
      <c r="L164" s="13"/>
    </row>
    <row r="165" spans="1:12" ht="63.95" customHeight="1" x14ac:dyDescent="0.2">
      <c r="A165" s="4" t="s">
        <v>177</v>
      </c>
      <c r="B165" s="2" t="s">
        <v>148</v>
      </c>
      <c r="C165" s="2" t="s">
        <v>178</v>
      </c>
      <c r="D165" s="2" t="s">
        <v>5</v>
      </c>
      <c r="E165" s="7">
        <f>E166</f>
        <v>11771652.439999999</v>
      </c>
      <c r="F165" s="7">
        <f>F166</f>
        <v>11526967.82</v>
      </c>
      <c r="G165" s="8">
        <f t="shared" si="8"/>
        <v>97.921408049998476</v>
      </c>
      <c r="H165" s="14"/>
      <c r="I165" s="13"/>
      <c r="J165" s="13"/>
      <c r="K165" s="13"/>
      <c r="L165" s="13"/>
    </row>
    <row r="166" spans="1:12" ht="102.75" customHeight="1" x14ac:dyDescent="0.2">
      <c r="A166" s="4" t="s">
        <v>179</v>
      </c>
      <c r="B166" s="2" t="s">
        <v>148</v>
      </c>
      <c r="C166" s="2" t="s">
        <v>180</v>
      </c>
      <c r="D166" s="2" t="s">
        <v>5</v>
      </c>
      <c r="E166" s="7">
        <f>E167</f>
        <v>11771652.439999999</v>
      </c>
      <c r="F166" s="7">
        <f>F167</f>
        <v>11526967.82</v>
      </c>
      <c r="G166" s="8">
        <f t="shared" si="8"/>
        <v>97.921408049998476</v>
      </c>
      <c r="H166" s="14"/>
      <c r="I166" s="13"/>
      <c r="J166" s="13"/>
      <c r="K166" s="13"/>
      <c r="L166" s="13"/>
    </row>
    <row r="167" spans="1:12" ht="162" customHeight="1" x14ac:dyDescent="0.2">
      <c r="A167" s="4" t="s">
        <v>181</v>
      </c>
      <c r="B167" s="2" t="s">
        <v>148</v>
      </c>
      <c r="C167" s="2" t="s">
        <v>182</v>
      </c>
      <c r="D167" s="2" t="s">
        <v>5</v>
      </c>
      <c r="E167" s="7">
        <f>E168+E169</f>
        <v>11771652.439999999</v>
      </c>
      <c r="F167" s="7">
        <f>F168+F169</f>
        <v>11526967.82</v>
      </c>
      <c r="G167" s="8">
        <f t="shared" si="8"/>
        <v>97.921408049998476</v>
      </c>
      <c r="H167" s="14"/>
      <c r="I167" s="13"/>
      <c r="J167" s="13"/>
      <c r="K167" s="13"/>
      <c r="L167" s="13"/>
    </row>
    <row r="168" spans="1:12" ht="69.75" customHeight="1" x14ac:dyDescent="0.2">
      <c r="A168" s="4" t="s">
        <v>14</v>
      </c>
      <c r="B168" s="2" t="s">
        <v>148</v>
      </c>
      <c r="C168" s="2" t="s">
        <v>182</v>
      </c>
      <c r="D168" s="2" t="s">
        <v>15</v>
      </c>
      <c r="E168" s="7">
        <v>491327.03</v>
      </c>
      <c r="F168" s="7">
        <v>488911.07</v>
      </c>
      <c r="G168" s="8">
        <f t="shared" si="8"/>
        <v>99.508278630630187</v>
      </c>
      <c r="H168" s="14"/>
      <c r="I168" s="13"/>
      <c r="J168" s="13"/>
      <c r="K168" s="13"/>
      <c r="L168" s="13"/>
    </row>
    <row r="169" spans="1:12" ht="41.25" customHeight="1" x14ac:dyDescent="0.2">
      <c r="A169" s="4" t="s">
        <v>24</v>
      </c>
      <c r="B169" s="2" t="s">
        <v>148</v>
      </c>
      <c r="C169" s="2" t="s">
        <v>182</v>
      </c>
      <c r="D169" s="2" t="s">
        <v>25</v>
      </c>
      <c r="E169" s="7">
        <v>11280325.41</v>
      </c>
      <c r="F169" s="7">
        <v>11038056.75</v>
      </c>
      <c r="G169" s="8">
        <f t="shared" si="8"/>
        <v>97.852290149491353</v>
      </c>
      <c r="H169" s="14"/>
      <c r="I169" s="13"/>
      <c r="J169" s="13"/>
      <c r="K169" s="13"/>
      <c r="L169" s="13"/>
    </row>
    <row r="170" spans="1:12" ht="30.75" customHeight="1" x14ac:dyDescent="0.2">
      <c r="A170" s="4" t="s">
        <v>183</v>
      </c>
      <c r="B170" s="2" t="s">
        <v>184</v>
      </c>
      <c r="C170" s="2" t="s">
        <v>5</v>
      </c>
      <c r="D170" s="2" t="s">
        <v>5</v>
      </c>
      <c r="E170" s="7">
        <f>E171</f>
        <v>97218047.320000008</v>
      </c>
      <c r="F170" s="7">
        <f>F171</f>
        <v>89378264.409999996</v>
      </c>
      <c r="G170" s="8">
        <f t="shared" si="8"/>
        <v>91.935877004199824</v>
      </c>
      <c r="H170" s="14"/>
      <c r="I170" s="13"/>
      <c r="J170" s="13"/>
      <c r="K170" s="13"/>
      <c r="L170" s="13"/>
    </row>
    <row r="171" spans="1:12" ht="39.75" customHeight="1" x14ac:dyDescent="0.2">
      <c r="A171" s="4" t="s">
        <v>185</v>
      </c>
      <c r="B171" s="2" t="s">
        <v>184</v>
      </c>
      <c r="C171" s="2" t="s">
        <v>186</v>
      </c>
      <c r="D171" s="2" t="s">
        <v>5</v>
      </c>
      <c r="E171" s="7">
        <f>E172+E175+E178+E187</f>
        <v>97218047.320000008</v>
      </c>
      <c r="F171" s="7">
        <f>F172+F175+F178+F187</f>
        <v>89378264.409999996</v>
      </c>
      <c r="G171" s="8">
        <f t="shared" si="8"/>
        <v>91.935877004199824</v>
      </c>
      <c r="H171" s="14"/>
      <c r="I171" s="13"/>
      <c r="J171" s="13"/>
      <c r="K171" s="13"/>
      <c r="L171" s="13"/>
    </row>
    <row r="172" spans="1:12" ht="35.25" customHeight="1" x14ac:dyDescent="0.2">
      <c r="A172" s="4" t="s">
        <v>187</v>
      </c>
      <c r="B172" s="2" t="s">
        <v>184</v>
      </c>
      <c r="C172" s="2" t="s">
        <v>188</v>
      </c>
      <c r="D172" s="2" t="s">
        <v>5</v>
      </c>
      <c r="E172" s="7">
        <f>E173</f>
        <v>2643898.33</v>
      </c>
      <c r="F172" s="7">
        <f>F173</f>
        <v>2097103.48</v>
      </c>
      <c r="G172" s="8">
        <f t="shared" si="8"/>
        <v>79.318612830320149</v>
      </c>
      <c r="H172" s="14"/>
      <c r="I172" s="13"/>
      <c r="J172" s="13"/>
      <c r="K172" s="13"/>
      <c r="L172" s="13"/>
    </row>
    <row r="173" spans="1:12" ht="111.75" customHeight="1" x14ac:dyDescent="0.2">
      <c r="A173" s="4" t="s">
        <v>189</v>
      </c>
      <c r="B173" s="2" t="s">
        <v>184</v>
      </c>
      <c r="C173" s="2" t="s">
        <v>190</v>
      </c>
      <c r="D173" s="2" t="s">
        <v>5</v>
      </c>
      <c r="E173" s="7">
        <f>E174</f>
        <v>2643898.33</v>
      </c>
      <c r="F173" s="7">
        <f>F174</f>
        <v>2097103.48</v>
      </c>
      <c r="G173" s="8">
        <f t="shared" si="8"/>
        <v>79.318612830320149</v>
      </c>
      <c r="H173" s="14"/>
      <c r="I173" s="13"/>
      <c r="J173" s="13"/>
      <c r="K173" s="13"/>
      <c r="L173" s="13"/>
    </row>
    <row r="174" spans="1:12" ht="38.25" customHeight="1" x14ac:dyDescent="0.2">
      <c r="A174" s="4" t="s">
        <v>24</v>
      </c>
      <c r="B174" s="2" t="s">
        <v>184</v>
      </c>
      <c r="C174" s="2" t="s">
        <v>190</v>
      </c>
      <c r="D174" s="2" t="s">
        <v>25</v>
      </c>
      <c r="E174" s="7">
        <v>2643898.33</v>
      </c>
      <c r="F174" s="7">
        <v>2097103.48</v>
      </c>
      <c r="G174" s="8">
        <f t="shared" si="8"/>
        <v>79.318612830320149</v>
      </c>
      <c r="H174" s="14"/>
      <c r="I174" s="13"/>
      <c r="J174" s="13"/>
      <c r="K174" s="13"/>
      <c r="L174" s="13"/>
    </row>
    <row r="175" spans="1:12" ht="63.95" customHeight="1" x14ac:dyDescent="0.2">
      <c r="A175" s="4" t="s">
        <v>191</v>
      </c>
      <c r="B175" s="2" t="s">
        <v>184</v>
      </c>
      <c r="C175" s="2" t="s">
        <v>192</v>
      </c>
      <c r="D175" s="2" t="s">
        <v>5</v>
      </c>
      <c r="E175" s="7">
        <f>E176</f>
        <v>4556101.67</v>
      </c>
      <c r="F175" s="7">
        <f>F176</f>
        <v>2920853</v>
      </c>
      <c r="G175" s="8">
        <f t="shared" si="8"/>
        <v>64.108600105054279</v>
      </c>
      <c r="H175" s="14"/>
      <c r="I175" s="13"/>
      <c r="J175" s="13"/>
      <c r="K175" s="13"/>
      <c r="L175" s="13"/>
    </row>
    <row r="176" spans="1:12" ht="146.25" customHeight="1" x14ac:dyDescent="0.2">
      <c r="A176" s="4" t="s">
        <v>193</v>
      </c>
      <c r="B176" s="2" t="s">
        <v>184</v>
      </c>
      <c r="C176" s="2" t="s">
        <v>194</v>
      </c>
      <c r="D176" s="2" t="s">
        <v>5</v>
      </c>
      <c r="E176" s="7">
        <f>E177</f>
        <v>4556101.67</v>
      </c>
      <c r="F176" s="7">
        <f>F177</f>
        <v>2920853</v>
      </c>
      <c r="G176" s="8">
        <f t="shared" si="8"/>
        <v>64.108600105054279</v>
      </c>
      <c r="H176" s="14"/>
      <c r="I176" s="13"/>
      <c r="J176" s="13"/>
      <c r="K176" s="13"/>
      <c r="L176" s="13"/>
    </row>
    <row r="177" spans="1:12" ht="43.5" customHeight="1" x14ac:dyDescent="0.2">
      <c r="A177" s="4" t="s">
        <v>24</v>
      </c>
      <c r="B177" s="2" t="s">
        <v>184</v>
      </c>
      <c r="C177" s="2" t="s">
        <v>194</v>
      </c>
      <c r="D177" s="2" t="s">
        <v>25</v>
      </c>
      <c r="E177" s="7">
        <v>4556101.67</v>
      </c>
      <c r="F177" s="7">
        <v>2920853</v>
      </c>
      <c r="G177" s="8">
        <f t="shared" si="8"/>
        <v>64.108600105054279</v>
      </c>
      <c r="H177" s="14"/>
      <c r="I177" s="13"/>
      <c r="J177" s="13"/>
      <c r="K177" s="13"/>
      <c r="L177" s="13"/>
    </row>
    <row r="178" spans="1:12" ht="38.25" customHeight="1" x14ac:dyDescent="0.2">
      <c r="A178" s="4" t="s">
        <v>195</v>
      </c>
      <c r="B178" s="2" t="s">
        <v>184</v>
      </c>
      <c r="C178" s="2" t="s">
        <v>196</v>
      </c>
      <c r="D178" s="2" t="s">
        <v>5</v>
      </c>
      <c r="E178" s="7">
        <f>E179+E181+E183+E185</f>
        <v>75758483.210000008</v>
      </c>
      <c r="F178" s="7">
        <f>F179+F181+F183+F185</f>
        <v>70100743.819999993</v>
      </c>
      <c r="G178" s="8">
        <f t="shared" si="8"/>
        <v>92.531873461197804</v>
      </c>
      <c r="H178" s="14"/>
      <c r="I178" s="13"/>
      <c r="J178" s="13"/>
      <c r="K178" s="13"/>
      <c r="L178" s="13"/>
    </row>
    <row r="179" spans="1:12" ht="63.95" customHeight="1" x14ac:dyDescent="0.2">
      <c r="A179" s="4" t="s">
        <v>197</v>
      </c>
      <c r="B179" s="2" t="s">
        <v>184</v>
      </c>
      <c r="C179" s="2" t="s">
        <v>198</v>
      </c>
      <c r="D179" s="2" t="s">
        <v>5</v>
      </c>
      <c r="E179" s="7">
        <f>E180</f>
        <v>14662120</v>
      </c>
      <c r="F179" s="7">
        <f>F180</f>
        <v>10436573.42</v>
      </c>
      <c r="G179" s="8">
        <f t="shared" si="8"/>
        <v>71.180521097903977</v>
      </c>
      <c r="H179" s="14"/>
      <c r="I179" s="13"/>
      <c r="J179" s="13"/>
      <c r="K179" s="13"/>
      <c r="L179" s="13"/>
    </row>
    <row r="180" spans="1:12" ht="63.95" customHeight="1" x14ac:dyDescent="0.2">
      <c r="A180" s="4" t="s">
        <v>24</v>
      </c>
      <c r="B180" s="2" t="s">
        <v>184</v>
      </c>
      <c r="C180" s="2" t="s">
        <v>198</v>
      </c>
      <c r="D180" s="2" t="s">
        <v>25</v>
      </c>
      <c r="E180" s="7">
        <v>14662120</v>
      </c>
      <c r="F180" s="7">
        <v>10436573.42</v>
      </c>
      <c r="G180" s="8">
        <f t="shared" si="8"/>
        <v>71.180521097903977</v>
      </c>
      <c r="H180" s="14"/>
      <c r="I180" s="13"/>
      <c r="J180" s="13"/>
      <c r="K180" s="13"/>
      <c r="L180" s="13"/>
    </row>
    <row r="181" spans="1:12" ht="122.25" customHeight="1" x14ac:dyDescent="0.2">
      <c r="A181" s="4" t="s">
        <v>199</v>
      </c>
      <c r="B181" s="2" t="s">
        <v>184</v>
      </c>
      <c r="C181" s="2" t="s">
        <v>200</v>
      </c>
      <c r="D181" s="2" t="s">
        <v>5</v>
      </c>
      <c r="E181" s="7">
        <f>E182</f>
        <v>31428215.059999999</v>
      </c>
      <c r="F181" s="7">
        <f>F182</f>
        <v>29996022.25</v>
      </c>
      <c r="G181" s="8">
        <f t="shared" si="8"/>
        <v>95.442971205123229</v>
      </c>
      <c r="H181" s="14"/>
      <c r="I181" s="13"/>
      <c r="J181" s="13"/>
      <c r="K181" s="13"/>
      <c r="L181" s="13"/>
    </row>
    <row r="182" spans="1:12" ht="40.700000000000003" customHeight="1" x14ac:dyDescent="0.2">
      <c r="A182" s="4" t="s">
        <v>24</v>
      </c>
      <c r="B182" s="2" t="s">
        <v>184</v>
      </c>
      <c r="C182" s="2" t="s">
        <v>200</v>
      </c>
      <c r="D182" s="2" t="s">
        <v>25</v>
      </c>
      <c r="E182" s="7">
        <v>31428215.059999999</v>
      </c>
      <c r="F182" s="7">
        <v>29996022.25</v>
      </c>
      <c r="G182" s="8">
        <f t="shared" si="8"/>
        <v>95.442971205123229</v>
      </c>
      <c r="H182" s="14"/>
      <c r="I182" s="13"/>
      <c r="J182" s="13"/>
      <c r="K182" s="13"/>
      <c r="L182" s="13"/>
    </row>
    <row r="183" spans="1:12" ht="114.75" customHeight="1" x14ac:dyDescent="0.2">
      <c r="A183" s="4" t="s">
        <v>201</v>
      </c>
      <c r="B183" s="2" t="s">
        <v>184</v>
      </c>
      <c r="C183" s="2" t="s">
        <v>202</v>
      </c>
      <c r="D183" s="2" t="s">
        <v>5</v>
      </c>
      <c r="E183" s="7">
        <f>E184</f>
        <v>29668148.149999999</v>
      </c>
      <c r="F183" s="7">
        <f>F184</f>
        <v>29668148.149999999</v>
      </c>
      <c r="G183" s="8">
        <f t="shared" si="8"/>
        <v>100</v>
      </c>
      <c r="H183" s="14"/>
      <c r="I183" s="13"/>
      <c r="J183" s="13"/>
      <c r="K183" s="13"/>
      <c r="L183" s="13"/>
    </row>
    <row r="184" spans="1:12" ht="39" customHeight="1" x14ac:dyDescent="0.2">
      <c r="A184" s="4" t="s">
        <v>24</v>
      </c>
      <c r="B184" s="2" t="s">
        <v>184</v>
      </c>
      <c r="C184" s="2" t="s">
        <v>202</v>
      </c>
      <c r="D184" s="2" t="s">
        <v>25</v>
      </c>
      <c r="E184" s="7">
        <v>29668148.149999999</v>
      </c>
      <c r="F184" s="7">
        <v>29668148.149999999</v>
      </c>
      <c r="G184" s="8">
        <f t="shared" si="8"/>
        <v>100</v>
      </c>
      <c r="H184" s="14"/>
      <c r="I184" s="13"/>
      <c r="J184" s="13"/>
      <c r="K184" s="13"/>
      <c r="L184" s="13"/>
    </row>
    <row r="185" spans="1:12" ht="63.95" customHeight="1" x14ac:dyDescent="0.2">
      <c r="A185" s="4" t="s">
        <v>201</v>
      </c>
      <c r="B185" s="2" t="s">
        <v>184</v>
      </c>
      <c r="C185" s="2" t="s">
        <v>203</v>
      </c>
      <c r="D185" s="2" t="s">
        <v>5</v>
      </c>
      <c r="E185" s="7">
        <f>E186</f>
        <v>0</v>
      </c>
      <c r="F185" s="7">
        <f>F186</f>
        <v>0</v>
      </c>
      <c r="G185" s="8" t="s">
        <v>591</v>
      </c>
      <c r="H185" s="14"/>
      <c r="I185" s="13"/>
      <c r="J185" s="13"/>
      <c r="K185" s="13"/>
      <c r="L185" s="13"/>
    </row>
    <row r="186" spans="1:12" ht="39" customHeight="1" x14ac:dyDescent="0.2">
      <c r="A186" s="4" t="s">
        <v>24</v>
      </c>
      <c r="B186" s="2" t="s">
        <v>184</v>
      </c>
      <c r="C186" s="2" t="s">
        <v>203</v>
      </c>
      <c r="D186" s="2" t="s">
        <v>25</v>
      </c>
      <c r="E186" s="7">
        <v>0</v>
      </c>
      <c r="F186" s="7">
        <v>0</v>
      </c>
      <c r="G186" s="8" t="s">
        <v>591</v>
      </c>
      <c r="H186" s="14"/>
      <c r="I186" s="13"/>
      <c r="J186" s="13"/>
      <c r="K186" s="13"/>
      <c r="L186" s="13"/>
    </row>
    <row r="187" spans="1:12" ht="38.25" customHeight="1" x14ac:dyDescent="0.2">
      <c r="A187" s="4" t="s">
        <v>204</v>
      </c>
      <c r="B187" s="2" t="s">
        <v>184</v>
      </c>
      <c r="C187" s="2" t="s">
        <v>205</v>
      </c>
      <c r="D187" s="2" t="s">
        <v>5</v>
      </c>
      <c r="E187" s="7">
        <f>E188+E190</f>
        <v>14259564.109999999</v>
      </c>
      <c r="F187" s="7">
        <f>F188+F190</f>
        <v>14259564.109999999</v>
      </c>
      <c r="G187" s="8">
        <f t="shared" si="8"/>
        <v>100</v>
      </c>
      <c r="H187" s="14"/>
      <c r="I187" s="13"/>
      <c r="J187" s="13"/>
      <c r="K187" s="13"/>
      <c r="L187" s="13"/>
    </row>
    <row r="188" spans="1:12" ht="180.95" customHeight="1" x14ac:dyDescent="0.2">
      <c r="A188" s="4" t="s">
        <v>206</v>
      </c>
      <c r="B188" s="2" t="s">
        <v>184</v>
      </c>
      <c r="C188" s="2" t="s">
        <v>207</v>
      </c>
      <c r="D188" s="2" t="s">
        <v>5</v>
      </c>
      <c r="E188" s="7">
        <f>E189</f>
        <v>14259564.109999999</v>
      </c>
      <c r="F188" s="7">
        <f>F189</f>
        <v>14259564.109999999</v>
      </c>
      <c r="G188" s="8">
        <f t="shared" si="8"/>
        <v>100</v>
      </c>
      <c r="H188" s="14"/>
      <c r="I188" s="13"/>
      <c r="J188" s="13"/>
      <c r="K188" s="13"/>
      <c r="L188" s="13"/>
    </row>
    <row r="189" spans="1:12" ht="33" customHeight="1" x14ac:dyDescent="0.2">
      <c r="A189" s="4" t="s">
        <v>208</v>
      </c>
      <c r="B189" s="2" t="s">
        <v>184</v>
      </c>
      <c r="C189" s="2" t="s">
        <v>207</v>
      </c>
      <c r="D189" s="2" t="s">
        <v>209</v>
      </c>
      <c r="E189" s="7">
        <v>14259564.109999999</v>
      </c>
      <c r="F189" s="7">
        <v>14259564.109999999</v>
      </c>
      <c r="G189" s="8">
        <f t="shared" si="8"/>
        <v>100</v>
      </c>
      <c r="H189" s="14"/>
      <c r="I189" s="13"/>
      <c r="J189" s="13"/>
      <c r="K189" s="13"/>
      <c r="L189" s="13"/>
    </row>
    <row r="190" spans="1:12" ht="171.95" customHeight="1" x14ac:dyDescent="0.2">
      <c r="A190" s="4" t="s">
        <v>210</v>
      </c>
      <c r="B190" s="2" t="s">
        <v>184</v>
      </c>
      <c r="C190" s="2" t="s">
        <v>211</v>
      </c>
      <c r="D190" s="2" t="s">
        <v>5</v>
      </c>
      <c r="E190" s="7">
        <f>E191</f>
        <v>0</v>
      </c>
      <c r="F190" s="7">
        <f>F191</f>
        <v>0</v>
      </c>
      <c r="G190" s="8" t="s">
        <v>591</v>
      </c>
      <c r="H190" s="14"/>
      <c r="I190" s="13"/>
      <c r="J190" s="13"/>
      <c r="K190" s="13"/>
      <c r="L190" s="13"/>
    </row>
    <row r="191" spans="1:12" ht="27.95" customHeight="1" x14ac:dyDescent="0.2">
      <c r="A191" s="4" t="s">
        <v>208</v>
      </c>
      <c r="B191" s="2" t="s">
        <v>184</v>
      </c>
      <c r="C191" s="2" t="s">
        <v>211</v>
      </c>
      <c r="D191" s="2" t="s">
        <v>209</v>
      </c>
      <c r="E191" s="7">
        <v>0</v>
      </c>
      <c r="F191" s="7">
        <v>0</v>
      </c>
      <c r="G191" s="8" t="s">
        <v>591</v>
      </c>
      <c r="H191" s="14"/>
      <c r="I191" s="13"/>
      <c r="J191" s="13"/>
      <c r="K191" s="13"/>
      <c r="L191" s="13"/>
    </row>
    <row r="192" spans="1:12" ht="39" customHeight="1" x14ac:dyDescent="0.2">
      <c r="A192" s="4" t="s">
        <v>212</v>
      </c>
      <c r="B192" s="2" t="s">
        <v>213</v>
      </c>
      <c r="C192" s="2" t="s">
        <v>5</v>
      </c>
      <c r="D192" s="2" t="s">
        <v>5</v>
      </c>
      <c r="E192" s="7">
        <f>E193+E199+E203</f>
        <v>1091696</v>
      </c>
      <c r="F192" s="7">
        <f>F193+F199+F203</f>
        <v>1091696</v>
      </c>
      <c r="G192" s="8">
        <f t="shared" si="8"/>
        <v>100</v>
      </c>
      <c r="H192" s="14"/>
      <c r="I192" s="13"/>
      <c r="J192" s="13"/>
      <c r="K192" s="13"/>
      <c r="L192" s="13"/>
    </row>
    <row r="193" spans="1:12" ht="39" customHeight="1" x14ac:dyDescent="0.2">
      <c r="A193" s="4" t="s">
        <v>214</v>
      </c>
      <c r="B193" s="2" t="s">
        <v>213</v>
      </c>
      <c r="C193" s="2" t="s">
        <v>215</v>
      </c>
      <c r="D193" s="2" t="s">
        <v>5</v>
      </c>
      <c r="E193" s="7">
        <f>E194</f>
        <v>1066696</v>
      </c>
      <c r="F193" s="7">
        <f>F194</f>
        <v>1066696</v>
      </c>
      <c r="G193" s="8">
        <f t="shared" si="8"/>
        <v>100</v>
      </c>
      <c r="H193" s="14"/>
      <c r="I193" s="13"/>
      <c r="J193" s="13"/>
      <c r="K193" s="13"/>
      <c r="L193" s="13"/>
    </row>
    <row r="194" spans="1:12" ht="43.5" customHeight="1" x14ac:dyDescent="0.2">
      <c r="A194" s="4" t="s">
        <v>216</v>
      </c>
      <c r="B194" s="2" t="s">
        <v>213</v>
      </c>
      <c r="C194" s="2" t="s">
        <v>217</v>
      </c>
      <c r="D194" s="2" t="s">
        <v>5</v>
      </c>
      <c r="E194" s="7">
        <f>E195+E197</f>
        <v>1066696</v>
      </c>
      <c r="F194" s="7">
        <f>F195+F197</f>
        <v>1066696</v>
      </c>
      <c r="G194" s="8">
        <f t="shared" si="8"/>
        <v>100</v>
      </c>
      <c r="H194" s="14"/>
      <c r="I194" s="13"/>
      <c r="J194" s="13"/>
      <c r="K194" s="13"/>
      <c r="L194" s="13"/>
    </row>
    <row r="195" spans="1:12" ht="92.25" customHeight="1" x14ac:dyDescent="0.2">
      <c r="A195" s="4" t="s">
        <v>218</v>
      </c>
      <c r="B195" s="2" t="s">
        <v>213</v>
      </c>
      <c r="C195" s="2" t="s">
        <v>219</v>
      </c>
      <c r="D195" s="2" t="s">
        <v>5</v>
      </c>
      <c r="E195" s="7">
        <f>E196</f>
        <v>405296</v>
      </c>
      <c r="F195" s="7">
        <f>F196</f>
        <v>405296</v>
      </c>
      <c r="G195" s="8">
        <f t="shared" si="8"/>
        <v>100</v>
      </c>
      <c r="H195" s="14"/>
      <c r="I195" s="13"/>
      <c r="J195" s="13"/>
      <c r="K195" s="13"/>
      <c r="L195" s="13"/>
    </row>
    <row r="196" spans="1:12" ht="45" customHeight="1" x14ac:dyDescent="0.2">
      <c r="A196" s="4" t="s">
        <v>24</v>
      </c>
      <c r="B196" s="2" t="s">
        <v>213</v>
      </c>
      <c r="C196" s="2" t="s">
        <v>219</v>
      </c>
      <c r="D196" s="2" t="s">
        <v>25</v>
      </c>
      <c r="E196" s="7">
        <v>405296</v>
      </c>
      <c r="F196" s="7">
        <v>405296</v>
      </c>
      <c r="G196" s="8">
        <f t="shared" si="8"/>
        <v>100</v>
      </c>
      <c r="H196" s="14"/>
      <c r="I196" s="13"/>
      <c r="J196" s="13"/>
      <c r="K196" s="13"/>
      <c r="L196" s="13"/>
    </row>
    <row r="197" spans="1:12" ht="102" customHeight="1" x14ac:dyDescent="0.2">
      <c r="A197" s="4" t="s">
        <v>220</v>
      </c>
      <c r="B197" s="2" t="s">
        <v>213</v>
      </c>
      <c r="C197" s="2" t="s">
        <v>221</v>
      </c>
      <c r="D197" s="2" t="s">
        <v>5</v>
      </c>
      <c r="E197" s="7">
        <f>E198</f>
        <v>661400</v>
      </c>
      <c r="F197" s="7">
        <f>F198</f>
        <v>661400</v>
      </c>
      <c r="G197" s="8">
        <f t="shared" si="8"/>
        <v>100</v>
      </c>
      <c r="H197" s="14"/>
      <c r="I197" s="13"/>
      <c r="J197" s="13"/>
      <c r="K197" s="13"/>
      <c r="L197" s="13"/>
    </row>
    <row r="198" spans="1:12" ht="36" customHeight="1" x14ac:dyDescent="0.2">
      <c r="A198" s="4" t="s">
        <v>24</v>
      </c>
      <c r="B198" s="2" t="s">
        <v>213</v>
      </c>
      <c r="C198" s="2" t="s">
        <v>221</v>
      </c>
      <c r="D198" s="2" t="s">
        <v>25</v>
      </c>
      <c r="E198" s="7">
        <v>661400</v>
      </c>
      <c r="F198" s="7">
        <v>661400</v>
      </c>
      <c r="G198" s="8">
        <f t="shared" si="8"/>
        <v>100</v>
      </c>
      <c r="H198" s="14"/>
      <c r="I198" s="13"/>
      <c r="J198" s="13"/>
      <c r="K198" s="13"/>
      <c r="L198" s="13"/>
    </row>
    <row r="199" spans="1:12" ht="43.5" customHeight="1" x14ac:dyDescent="0.2">
      <c r="A199" s="4" t="s">
        <v>103</v>
      </c>
      <c r="B199" s="2" t="s">
        <v>213</v>
      </c>
      <c r="C199" s="2" t="s">
        <v>104</v>
      </c>
      <c r="D199" s="2" t="s">
        <v>5</v>
      </c>
      <c r="E199" s="7">
        <f t="shared" ref="E199:F201" si="9">E200</f>
        <v>0</v>
      </c>
      <c r="F199" s="7">
        <f t="shared" si="9"/>
        <v>0</v>
      </c>
      <c r="G199" s="8" t="s">
        <v>591</v>
      </c>
      <c r="H199" s="14"/>
      <c r="I199" s="13"/>
      <c r="J199" s="13"/>
      <c r="K199" s="13"/>
      <c r="L199" s="13"/>
    </row>
    <row r="200" spans="1:12" ht="37.5" customHeight="1" x14ac:dyDescent="0.2">
      <c r="A200" s="4" t="s">
        <v>105</v>
      </c>
      <c r="B200" s="2" t="s">
        <v>213</v>
      </c>
      <c r="C200" s="2" t="s">
        <v>106</v>
      </c>
      <c r="D200" s="2" t="s">
        <v>5</v>
      </c>
      <c r="E200" s="7">
        <f t="shared" si="9"/>
        <v>0</v>
      </c>
      <c r="F200" s="7">
        <f t="shared" si="9"/>
        <v>0</v>
      </c>
      <c r="G200" s="8" t="s">
        <v>591</v>
      </c>
      <c r="H200" s="14"/>
      <c r="I200" s="13"/>
      <c r="J200" s="13"/>
      <c r="K200" s="13"/>
      <c r="L200" s="13"/>
    </row>
    <row r="201" spans="1:12" ht="120.75" customHeight="1" x14ac:dyDescent="0.2">
      <c r="A201" s="4" t="s">
        <v>222</v>
      </c>
      <c r="B201" s="2" t="s">
        <v>213</v>
      </c>
      <c r="C201" s="2" t="s">
        <v>223</v>
      </c>
      <c r="D201" s="2" t="s">
        <v>5</v>
      </c>
      <c r="E201" s="7">
        <f t="shared" si="9"/>
        <v>0</v>
      </c>
      <c r="F201" s="7">
        <f t="shared" si="9"/>
        <v>0</v>
      </c>
      <c r="G201" s="8" t="s">
        <v>591</v>
      </c>
      <c r="H201" s="14"/>
      <c r="I201" s="13"/>
      <c r="J201" s="13"/>
      <c r="K201" s="13"/>
      <c r="L201" s="13"/>
    </row>
    <row r="202" spans="1:12" ht="44.25" customHeight="1" x14ac:dyDescent="0.2">
      <c r="A202" s="4" t="s">
        <v>24</v>
      </c>
      <c r="B202" s="2" t="s">
        <v>213</v>
      </c>
      <c r="C202" s="2" t="s">
        <v>223</v>
      </c>
      <c r="D202" s="2" t="s">
        <v>25</v>
      </c>
      <c r="E202" s="7">
        <v>0</v>
      </c>
      <c r="F202" s="7">
        <v>0</v>
      </c>
      <c r="G202" s="8" t="s">
        <v>591</v>
      </c>
      <c r="H202" s="14"/>
      <c r="I202" s="13"/>
      <c r="J202" s="13"/>
      <c r="K202" s="13"/>
      <c r="L202" s="13"/>
    </row>
    <row r="203" spans="1:12" ht="30.75" customHeight="1" x14ac:dyDescent="0.2">
      <c r="A203" s="4" t="s">
        <v>20</v>
      </c>
      <c r="B203" s="2" t="s">
        <v>213</v>
      </c>
      <c r="C203" s="2" t="s">
        <v>21</v>
      </c>
      <c r="D203" s="2" t="s">
        <v>5</v>
      </c>
      <c r="E203" s="7">
        <v>25000</v>
      </c>
      <c r="F203" s="7">
        <f>F204</f>
        <v>25000</v>
      </c>
      <c r="G203" s="8">
        <f t="shared" ref="G203:G263" si="10">F203/E203*100</f>
        <v>100</v>
      </c>
      <c r="H203" s="14"/>
      <c r="I203" s="13"/>
      <c r="J203" s="13"/>
      <c r="K203" s="13"/>
      <c r="L203" s="13"/>
    </row>
    <row r="204" spans="1:12" ht="48.75" customHeight="1" x14ac:dyDescent="0.2">
      <c r="A204" s="4" t="s">
        <v>117</v>
      </c>
      <c r="B204" s="2" t="s">
        <v>213</v>
      </c>
      <c r="C204" s="2" t="s">
        <v>118</v>
      </c>
      <c r="D204" s="2" t="s">
        <v>5</v>
      </c>
      <c r="E204" s="7">
        <v>25000</v>
      </c>
      <c r="F204" s="7">
        <f>F205</f>
        <v>25000</v>
      </c>
      <c r="G204" s="8">
        <f t="shared" si="10"/>
        <v>100</v>
      </c>
      <c r="H204" s="14"/>
      <c r="I204" s="13"/>
      <c r="J204" s="13"/>
      <c r="K204" s="13"/>
      <c r="L204" s="13"/>
    </row>
    <row r="205" spans="1:12" ht="26.25" customHeight="1" x14ac:dyDescent="0.2">
      <c r="A205" s="4" t="s">
        <v>40</v>
      </c>
      <c r="B205" s="2" t="s">
        <v>213</v>
      </c>
      <c r="C205" s="2" t="s">
        <v>118</v>
      </c>
      <c r="D205" s="2" t="s">
        <v>41</v>
      </c>
      <c r="E205" s="7">
        <v>25000</v>
      </c>
      <c r="F205" s="7">
        <v>25000</v>
      </c>
      <c r="G205" s="8">
        <f t="shared" si="10"/>
        <v>100</v>
      </c>
      <c r="H205" s="14"/>
      <c r="I205" s="13"/>
      <c r="J205" s="13"/>
      <c r="K205" s="13"/>
      <c r="L205" s="13"/>
    </row>
    <row r="206" spans="1:12" ht="30.75" customHeight="1" x14ac:dyDescent="0.2">
      <c r="A206" s="4" t="s">
        <v>224</v>
      </c>
      <c r="B206" s="2" t="s">
        <v>225</v>
      </c>
      <c r="C206" s="2" t="s">
        <v>5</v>
      </c>
      <c r="D206" s="2" t="s">
        <v>5</v>
      </c>
      <c r="E206" s="7">
        <f>E207+E219+E240</f>
        <v>580259370.99000001</v>
      </c>
      <c r="F206" s="7">
        <f>F207+F219+F240</f>
        <v>519872778.94</v>
      </c>
      <c r="G206" s="8">
        <f t="shared" si="10"/>
        <v>89.593172455453427</v>
      </c>
      <c r="H206" s="14"/>
      <c r="I206" s="14"/>
      <c r="J206" s="14"/>
      <c r="K206" s="15"/>
      <c r="L206" s="15"/>
    </row>
    <row r="207" spans="1:12" ht="29.25" customHeight="1" x14ac:dyDescent="0.2">
      <c r="A207" s="4" t="s">
        <v>226</v>
      </c>
      <c r="B207" s="2" t="s">
        <v>227</v>
      </c>
      <c r="C207" s="2" t="s">
        <v>5</v>
      </c>
      <c r="D207" s="2" t="s">
        <v>5</v>
      </c>
      <c r="E207" s="7">
        <f>E208</f>
        <v>365026931.38</v>
      </c>
      <c r="F207" s="7">
        <f>F208</f>
        <v>313150143.44999999</v>
      </c>
      <c r="G207" s="8">
        <f t="shared" si="10"/>
        <v>85.788229998844855</v>
      </c>
      <c r="H207" s="14"/>
      <c r="I207" s="13"/>
      <c r="J207" s="13"/>
      <c r="K207" s="13"/>
      <c r="L207" s="13"/>
    </row>
    <row r="208" spans="1:12" ht="40.700000000000003" customHeight="1" x14ac:dyDescent="0.2">
      <c r="A208" s="4" t="s">
        <v>214</v>
      </c>
      <c r="B208" s="2" t="s">
        <v>227</v>
      </c>
      <c r="C208" s="2" t="s">
        <v>215</v>
      </c>
      <c r="D208" s="2" t="s">
        <v>5</v>
      </c>
      <c r="E208" s="7">
        <f>E209</f>
        <v>365026931.38</v>
      </c>
      <c r="F208" s="7">
        <f>F209</f>
        <v>313150143.44999999</v>
      </c>
      <c r="G208" s="8">
        <f t="shared" si="10"/>
        <v>85.788229998844855</v>
      </c>
      <c r="H208" s="14"/>
      <c r="I208" s="13"/>
      <c r="J208" s="13"/>
      <c r="K208" s="13"/>
      <c r="L208" s="13"/>
    </row>
    <row r="209" spans="1:12" ht="87.75" customHeight="1" x14ac:dyDescent="0.2">
      <c r="A209" s="4" t="s">
        <v>228</v>
      </c>
      <c r="B209" s="2" t="s">
        <v>227</v>
      </c>
      <c r="C209" s="2" t="s">
        <v>229</v>
      </c>
      <c r="D209" s="2" t="s">
        <v>5</v>
      </c>
      <c r="E209" s="7">
        <f>E210+E213+E216</f>
        <v>365026931.38</v>
      </c>
      <c r="F209" s="7">
        <f>F210+F213+F216</f>
        <v>313150143.44999999</v>
      </c>
      <c r="G209" s="8">
        <f t="shared" si="10"/>
        <v>85.788229998844855</v>
      </c>
      <c r="H209" s="14"/>
      <c r="I209" s="13"/>
      <c r="J209" s="13"/>
      <c r="K209" s="13"/>
      <c r="L209" s="13"/>
    </row>
    <row r="210" spans="1:12" ht="193.7" customHeight="1" x14ac:dyDescent="0.2">
      <c r="A210" s="4" t="s">
        <v>230</v>
      </c>
      <c r="B210" s="2" t="s">
        <v>227</v>
      </c>
      <c r="C210" s="2" t="s">
        <v>231</v>
      </c>
      <c r="D210" s="2" t="s">
        <v>5</v>
      </c>
      <c r="E210" s="7">
        <f>E211+E212</f>
        <v>177150249.66</v>
      </c>
      <c r="F210" s="7">
        <f>F211+F212</f>
        <v>177150249.66</v>
      </c>
      <c r="G210" s="8">
        <f t="shared" si="10"/>
        <v>100</v>
      </c>
      <c r="H210" s="14"/>
      <c r="I210" s="13"/>
      <c r="J210" s="13"/>
      <c r="K210" s="13"/>
      <c r="L210" s="13"/>
    </row>
    <row r="211" spans="1:12" ht="40.700000000000003" customHeight="1" x14ac:dyDescent="0.2">
      <c r="A211" s="4" t="s">
        <v>232</v>
      </c>
      <c r="B211" s="2" t="s">
        <v>227</v>
      </c>
      <c r="C211" s="2" t="s">
        <v>231</v>
      </c>
      <c r="D211" s="2" t="s">
        <v>233</v>
      </c>
      <c r="E211" s="7">
        <v>4960111.66</v>
      </c>
      <c r="F211" s="7">
        <v>4960111.66</v>
      </c>
      <c r="G211" s="8">
        <f t="shared" si="10"/>
        <v>100</v>
      </c>
      <c r="H211" s="14"/>
      <c r="I211" s="13"/>
      <c r="J211" s="13"/>
      <c r="K211" s="13"/>
      <c r="L211" s="13"/>
    </row>
    <row r="212" spans="1:12" ht="32.25" customHeight="1" x14ac:dyDescent="0.2">
      <c r="A212" s="4" t="s">
        <v>208</v>
      </c>
      <c r="B212" s="2" t="s">
        <v>227</v>
      </c>
      <c r="C212" s="2" t="s">
        <v>231</v>
      </c>
      <c r="D212" s="2" t="s">
        <v>209</v>
      </c>
      <c r="E212" s="7">
        <v>172190138</v>
      </c>
      <c r="F212" s="7">
        <v>172190138</v>
      </c>
      <c r="G212" s="8">
        <f t="shared" si="10"/>
        <v>100</v>
      </c>
      <c r="H212" s="14"/>
      <c r="I212" s="13"/>
      <c r="J212" s="13"/>
      <c r="K212" s="13"/>
      <c r="L212" s="13"/>
    </row>
    <row r="213" spans="1:12" ht="189.95" customHeight="1" x14ac:dyDescent="0.2">
      <c r="A213" s="4" t="s">
        <v>234</v>
      </c>
      <c r="B213" s="2" t="s">
        <v>227</v>
      </c>
      <c r="C213" s="2" t="s">
        <v>235</v>
      </c>
      <c r="D213" s="2" t="s">
        <v>5</v>
      </c>
      <c r="E213" s="7">
        <f>E214+E215</f>
        <v>184226412.41</v>
      </c>
      <c r="F213" s="7">
        <f>F214+F215</f>
        <v>132868392.23</v>
      </c>
      <c r="G213" s="8">
        <f t="shared" si="10"/>
        <v>72.122336038492904</v>
      </c>
      <c r="H213" s="14"/>
      <c r="I213" s="13"/>
      <c r="J213" s="13"/>
      <c r="K213" s="13"/>
      <c r="L213" s="13"/>
    </row>
    <row r="214" spans="1:12" ht="45" customHeight="1" x14ac:dyDescent="0.2">
      <c r="A214" s="4" t="s">
        <v>232</v>
      </c>
      <c r="B214" s="2" t="s">
        <v>227</v>
      </c>
      <c r="C214" s="2" t="s">
        <v>235</v>
      </c>
      <c r="D214" s="2" t="s">
        <v>233</v>
      </c>
      <c r="E214" s="7">
        <v>8909991.4900000002</v>
      </c>
      <c r="F214" s="7">
        <v>5891556.7599999998</v>
      </c>
      <c r="G214" s="8">
        <f t="shared" si="10"/>
        <v>66.123034647253064</v>
      </c>
      <c r="H214" s="14"/>
      <c r="I214" s="13"/>
      <c r="J214" s="13"/>
      <c r="K214" s="13"/>
      <c r="L214" s="13"/>
    </row>
    <row r="215" spans="1:12" ht="30" customHeight="1" x14ac:dyDescent="0.2">
      <c r="A215" s="4" t="s">
        <v>208</v>
      </c>
      <c r="B215" s="2" t="s">
        <v>227</v>
      </c>
      <c r="C215" s="2" t="s">
        <v>235</v>
      </c>
      <c r="D215" s="2" t="s">
        <v>209</v>
      </c>
      <c r="E215" s="7">
        <v>175316420.91999999</v>
      </c>
      <c r="F215" s="7">
        <v>126976835.47</v>
      </c>
      <c r="G215" s="8">
        <f t="shared" si="10"/>
        <v>72.427234598829614</v>
      </c>
      <c r="H215" s="14"/>
      <c r="I215" s="13"/>
      <c r="J215" s="13"/>
      <c r="K215" s="13"/>
      <c r="L215" s="13"/>
    </row>
    <row r="216" spans="1:12" ht="187.5" customHeight="1" x14ac:dyDescent="0.2">
      <c r="A216" s="4" t="s">
        <v>234</v>
      </c>
      <c r="B216" s="2" t="s">
        <v>227</v>
      </c>
      <c r="C216" s="2" t="s">
        <v>236</v>
      </c>
      <c r="D216" s="2" t="s">
        <v>5</v>
      </c>
      <c r="E216" s="7">
        <f>E217+E218</f>
        <v>3650269.3099999996</v>
      </c>
      <c r="F216" s="7">
        <f>F217+F218</f>
        <v>3131501.56</v>
      </c>
      <c r="G216" s="8">
        <f t="shared" si="10"/>
        <v>85.788233526254544</v>
      </c>
      <c r="H216" s="14"/>
      <c r="I216" s="13"/>
      <c r="J216" s="13"/>
      <c r="K216" s="13"/>
      <c r="L216" s="13"/>
    </row>
    <row r="217" spans="1:12" ht="38.25" customHeight="1" x14ac:dyDescent="0.2">
      <c r="A217" s="4" t="s">
        <v>232</v>
      </c>
      <c r="B217" s="2" t="s">
        <v>227</v>
      </c>
      <c r="C217" s="2" t="s">
        <v>236</v>
      </c>
      <c r="D217" s="2" t="s">
        <v>233</v>
      </c>
      <c r="E217" s="7">
        <v>140102.04999999999</v>
      </c>
      <c r="F217" s="7">
        <v>109612.82</v>
      </c>
      <c r="G217" s="8">
        <f t="shared" si="10"/>
        <v>78.237841630440101</v>
      </c>
      <c r="H217" s="14"/>
      <c r="I217" s="13"/>
      <c r="J217" s="13"/>
      <c r="K217" s="13"/>
      <c r="L217" s="13"/>
    </row>
    <row r="218" spans="1:12" ht="32.25" customHeight="1" x14ac:dyDescent="0.2">
      <c r="A218" s="4" t="s">
        <v>208</v>
      </c>
      <c r="B218" s="2" t="s">
        <v>227</v>
      </c>
      <c r="C218" s="2" t="s">
        <v>236</v>
      </c>
      <c r="D218" s="2" t="s">
        <v>209</v>
      </c>
      <c r="E218" s="7">
        <v>3510167.26</v>
      </c>
      <c r="F218" s="7">
        <v>3021888.74</v>
      </c>
      <c r="G218" s="8">
        <f t="shared" si="10"/>
        <v>86.089593918667006</v>
      </c>
      <c r="H218" s="14"/>
      <c r="I218" s="13"/>
      <c r="J218" s="13"/>
      <c r="K218" s="13"/>
      <c r="L218" s="13"/>
    </row>
    <row r="219" spans="1:12" ht="33.75" customHeight="1" x14ac:dyDescent="0.2">
      <c r="A219" s="4" t="s">
        <v>237</v>
      </c>
      <c r="B219" s="2" t="s">
        <v>238</v>
      </c>
      <c r="C219" s="2" t="s">
        <v>5</v>
      </c>
      <c r="D219" s="2" t="s">
        <v>5</v>
      </c>
      <c r="E219" s="7">
        <f>E220+E237</f>
        <v>215069623.60000002</v>
      </c>
      <c r="F219" s="7">
        <f>F220+F237</f>
        <v>206559856.49000001</v>
      </c>
      <c r="G219" s="8">
        <f t="shared" si="10"/>
        <v>96.043250103126127</v>
      </c>
      <c r="H219" s="14"/>
      <c r="I219" s="13"/>
      <c r="J219" s="13"/>
      <c r="K219" s="13"/>
      <c r="L219" s="13"/>
    </row>
    <row r="220" spans="1:12" ht="63.95" customHeight="1" x14ac:dyDescent="0.2">
      <c r="A220" s="4" t="s">
        <v>177</v>
      </c>
      <c r="B220" s="2" t="s">
        <v>238</v>
      </c>
      <c r="C220" s="2" t="s">
        <v>178</v>
      </c>
      <c r="D220" s="2" t="s">
        <v>5</v>
      </c>
      <c r="E220" s="7">
        <f>E221+E229+E234</f>
        <v>214569623.60000002</v>
      </c>
      <c r="F220" s="7">
        <f>F221+F229+F234</f>
        <v>206059856.49000001</v>
      </c>
      <c r="G220" s="8">
        <f t="shared" si="10"/>
        <v>96.034029902637158</v>
      </c>
      <c r="H220" s="14"/>
      <c r="I220" s="13"/>
      <c r="J220" s="13"/>
      <c r="K220" s="13"/>
      <c r="L220" s="13"/>
    </row>
    <row r="221" spans="1:12" ht="95.25" customHeight="1" x14ac:dyDescent="0.2">
      <c r="A221" s="4" t="s">
        <v>239</v>
      </c>
      <c r="B221" s="2" t="s">
        <v>238</v>
      </c>
      <c r="C221" s="2" t="s">
        <v>240</v>
      </c>
      <c r="D221" s="2" t="s">
        <v>5</v>
      </c>
      <c r="E221" s="7">
        <f>E222+E225+E227</f>
        <v>11193281.050000001</v>
      </c>
      <c r="F221" s="7">
        <f>F222+F225+F227</f>
        <v>11086414.91</v>
      </c>
      <c r="G221" s="8">
        <f t="shared" si="10"/>
        <v>99.045265284391292</v>
      </c>
      <c r="H221" s="14"/>
      <c r="I221" s="13"/>
      <c r="J221" s="13"/>
      <c r="K221" s="13"/>
      <c r="L221" s="13"/>
    </row>
    <row r="222" spans="1:12" ht="152.25" customHeight="1" x14ac:dyDescent="0.2">
      <c r="A222" s="4" t="s">
        <v>241</v>
      </c>
      <c r="B222" s="2" t="s">
        <v>238</v>
      </c>
      <c r="C222" s="2" t="s">
        <v>242</v>
      </c>
      <c r="D222" s="2" t="s">
        <v>5</v>
      </c>
      <c r="E222" s="7">
        <f>E223+E224</f>
        <v>7261578.0599999996</v>
      </c>
      <c r="F222" s="7">
        <f>F223+F224</f>
        <v>7249384.7199999997</v>
      </c>
      <c r="G222" s="8">
        <f t="shared" si="10"/>
        <v>99.832084157200399</v>
      </c>
      <c r="H222" s="14"/>
      <c r="I222" s="13"/>
      <c r="J222" s="13"/>
      <c r="K222" s="13"/>
      <c r="L222" s="13"/>
    </row>
    <row r="223" spans="1:12" ht="39" customHeight="1" x14ac:dyDescent="0.2">
      <c r="A223" s="4" t="s">
        <v>24</v>
      </c>
      <c r="B223" s="2" t="s">
        <v>238</v>
      </c>
      <c r="C223" s="2" t="s">
        <v>242</v>
      </c>
      <c r="D223" s="2" t="s">
        <v>25</v>
      </c>
      <c r="E223" s="7">
        <v>6361578.0599999996</v>
      </c>
      <c r="F223" s="7">
        <v>6349384.7199999997</v>
      </c>
      <c r="G223" s="8">
        <f t="shared" si="10"/>
        <v>99.808328375679793</v>
      </c>
      <c r="H223" s="14"/>
      <c r="I223" s="13"/>
      <c r="J223" s="13"/>
      <c r="K223" s="13"/>
      <c r="L223" s="13"/>
    </row>
    <row r="224" spans="1:12" ht="34.5" customHeight="1" x14ac:dyDescent="0.2">
      <c r="A224" s="4" t="s">
        <v>40</v>
      </c>
      <c r="B224" s="2" t="s">
        <v>238</v>
      </c>
      <c r="C224" s="2" t="s">
        <v>242</v>
      </c>
      <c r="D224" s="2" t="s">
        <v>41</v>
      </c>
      <c r="E224" s="7">
        <v>900000</v>
      </c>
      <c r="F224" s="7">
        <v>900000</v>
      </c>
      <c r="G224" s="8">
        <f t="shared" si="10"/>
        <v>100</v>
      </c>
      <c r="H224" s="14"/>
      <c r="I224" s="13"/>
      <c r="J224" s="13"/>
      <c r="K224" s="13"/>
      <c r="L224" s="13"/>
    </row>
    <row r="225" spans="1:12" ht="137.25" customHeight="1" x14ac:dyDescent="0.2">
      <c r="A225" s="4" t="s">
        <v>243</v>
      </c>
      <c r="B225" s="2" t="s">
        <v>238</v>
      </c>
      <c r="C225" s="2" t="s">
        <v>244</v>
      </c>
      <c r="D225" s="2" t="s">
        <v>5</v>
      </c>
      <c r="E225" s="7">
        <f>E226</f>
        <v>3883868.01</v>
      </c>
      <c r="F225" s="7">
        <f>F226</f>
        <v>3789195.21</v>
      </c>
      <c r="G225" s="8">
        <f t="shared" si="10"/>
        <v>97.562409439346538</v>
      </c>
      <c r="H225" s="14"/>
      <c r="I225" s="13"/>
      <c r="J225" s="13"/>
      <c r="K225" s="13"/>
      <c r="L225" s="13"/>
    </row>
    <row r="226" spans="1:12" ht="43.5" customHeight="1" x14ac:dyDescent="0.2">
      <c r="A226" s="4" t="s">
        <v>24</v>
      </c>
      <c r="B226" s="2" t="s">
        <v>238</v>
      </c>
      <c r="C226" s="2" t="s">
        <v>244</v>
      </c>
      <c r="D226" s="2" t="s">
        <v>25</v>
      </c>
      <c r="E226" s="7">
        <v>3883868.01</v>
      </c>
      <c r="F226" s="7">
        <v>3789195.21</v>
      </c>
      <c r="G226" s="8">
        <f t="shared" si="10"/>
        <v>97.562409439346538</v>
      </c>
      <c r="H226" s="14"/>
      <c r="I226" s="13"/>
      <c r="J226" s="13"/>
      <c r="K226" s="13"/>
      <c r="L226" s="13"/>
    </row>
    <row r="227" spans="1:12" ht="145.5" customHeight="1" x14ac:dyDescent="0.2">
      <c r="A227" s="4" t="s">
        <v>245</v>
      </c>
      <c r="B227" s="2" t="s">
        <v>238</v>
      </c>
      <c r="C227" s="2" t="s">
        <v>246</v>
      </c>
      <c r="D227" s="2" t="s">
        <v>5</v>
      </c>
      <c r="E227" s="7">
        <f>E228</f>
        <v>47834.98</v>
      </c>
      <c r="F227" s="7">
        <f>F228</f>
        <v>47834.98</v>
      </c>
      <c r="G227" s="8">
        <f t="shared" si="10"/>
        <v>100</v>
      </c>
      <c r="H227" s="14"/>
      <c r="I227" s="13"/>
      <c r="J227" s="13"/>
      <c r="K227" s="13"/>
      <c r="L227" s="13"/>
    </row>
    <row r="228" spans="1:12" ht="63.95" customHeight="1" x14ac:dyDescent="0.2">
      <c r="A228" s="4" t="s">
        <v>24</v>
      </c>
      <c r="B228" s="2" t="s">
        <v>238</v>
      </c>
      <c r="C228" s="2" t="s">
        <v>246</v>
      </c>
      <c r="D228" s="2" t="s">
        <v>25</v>
      </c>
      <c r="E228" s="7">
        <v>47834.98</v>
      </c>
      <c r="F228" s="7">
        <v>47834.98</v>
      </c>
      <c r="G228" s="8">
        <f t="shared" si="10"/>
        <v>100</v>
      </c>
      <c r="H228" s="14"/>
      <c r="I228" s="13"/>
      <c r="J228" s="13"/>
      <c r="K228" s="13"/>
      <c r="L228" s="13"/>
    </row>
    <row r="229" spans="1:12" ht="110.25" customHeight="1" x14ac:dyDescent="0.2">
      <c r="A229" s="4" t="s">
        <v>247</v>
      </c>
      <c r="B229" s="2" t="s">
        <v>238</v>
      </c>
      <c r="C229" s="2" t="s">
        <v>248</v>
      </c>
      <c r="D229" s="2" t="s">
        <v>5</v>
      </c>
      <c r="E229" s="7">
        <v>0</v>
      </c>
      <c r="F229" s="7">
        <f>F230+F232</f>
        <v>0</v>
      </c>
      <c r="G229" s="8" t="s">
        <v>591</v>
      </c>
      <c r="H229" s="14"/>
      <c r="I229" s="13"/>
      <c r="J229" s="13"/>
      <c r="K229" s="13"/>
      <c r="L229" s="13"/>
    </row>
    <row r="230" spans="1:12" ht="174" customHeight="1" x14ac:dyDescent="0.2">
      <c r="A230" s="4" t="s">
        <v>249</v>
      </c>
      <c r="B230" s="2" t="s">
        <v>238</v>
      </c>
      <c r="C230" s="2" t="s">
        <v>250</v>
      </c>
      <c r="D230" s="2" t="s">
        <v>5</v>
      </c>
      <c r="E230" s="7">
        <v>0</v>
      </c>
      <c r="F230" s="7">
        <f>F231</f>
        <v>0</v>
      </c>
      <c r="G230" s="8" t="s">
        <v>591</v>
      </c>
      <c r="H230" s="14"/>
      <c r="I230" s="13"/>
      <c r="J230" s="13"/>
      <c r="K230" s="13"/>
      <c r="L230" s="13"/>
    </row>
    <row r="231" spans="1:12" ht="42" customHeight="1" x14ac:dyDescent="0.2">
      <c r="A231" s="4" t="s">
        <v>232</v>
      </c>
      <c r="B231" s="2" t="s">
        <v>238</v>
      </c>
      <c r="C231" s="2" t="s">
        <v>250</v>
      </c>
      <c r="D231" s="2" t="s">
        <v>233</v>
      </c>
      <c r="E231" s="7">
        <v>0</v>
      </c>
      <c r="F231" s="7">
        <v>0</v>
      </c>
      <c r="G231" s="8" t="s">
        <v>591</v>
      </c>
      <c r="H231" s="14"/>
      <c r="I231" s="13"/>
      <c r="J231" s="13"/>
      <c r="K231" s="13"/>
      <c r="L231" s="13"/>
    </row>
    <row r="232" spans="1:12" ht="63.95" customHeight="1" x14ac:dyDescent="0.2">
      <c r="A232" s="4" t="s">
        <v>251</v>
      </c>
      <c r="B232" s="2" t="s">
        <v>238</v>
      </c>
      <c r="C232" s="2" t="s">
        <v>252</v>
      </c>
      <c r="D232" s="2" t="s">
        <v>5</v>
      </c>
      <c r="E232" s="7">
        <v>0</v>
      </c>
      <c r="F232" s="7">
        <f>F233</f>
        <v>0</v>
      </c>
      <c r="G232" s="8" t="s">
        <v>591</v>
      </c>
      <c r="H232" s="14"/>
      <c r="I232" s="13"/>
      <c r="J232" s="13"/>
      <c r="K232" s="13"/>
      <c r="L232" s="13"/>
    </row>
    <row r="233" spans="1:12" ht="63.95" customHeight="1" x14ac:dyDescent="0.2">
      <c r="A233" s="4" t="s">
        <v>232</v>
      </c>
      <c r="B233" s="2" t="s">
        <v>238</v>
      </c>
      <c r="C233" s="2" t="s">
        <v>252</v>
      </c>
      <c r="D233" s="2" t="s">
        <v>233</v>
      </c>
      <c r="E233" s="7">
        <v>0</v>
      </c>
      <c r="F233" s="7">
        <v>0</v>
      </c>
      <c r="G233" s="8" t="s">
        <v>591</v>
      </c>
      <c r="H233" s="14"/>
      <c r="I233" s="13"/>
      <c r="J233" s="13"/>
      <c r="K233" s="13"/>
      <c r="L233" s="13"/>
    </row>
    <row r="234" spans="1:12" ht="108" customHeight="1" x14ac:dyDescent="0.2">
      <c r="A234" s="4" t="s">
        <v>253</v>
      </c>
      <c r="B234" s="2" t="s">
        <v>238</v>
      </c>
      <c r="C234" s="2" t="s">
        <v>254</v>
      </c>
      <c r="D234" s="2" t="s">
        <v>5</v>
      </c>
      <c r="E234" s="7">
        <v>203376342.55000001</v>
      </c>
      <c r="F234" s="7">
        <f>F235</f>
        <v>194973441.58000001</v>
      </c>
      <c r="G234" s="8">
        <f t="shared" si="10"/>
        <v>95.868299692755983</v>
      </c>
      <c r="H234" s="14"/>
      <c r="I234" s="13"/>
      <c r="J234" s="13"/>
      <c r="K234" s="13"/>
      <c r="L234" s="13"/>
    </row>
    <row r="235" spans="1:12" ht="198" customHeight="1" x14ac:dyDescent="0.2">
      <c r="A235" s="4" t="s">
        <v>255</v>
      </c>
      <c r="B235" s="2" t="s">
        <v>238</v>
      </c>
      <c r="C235" s="2" t="s">
        <v>256</v>
      </c>
      <c r="D235" s="2" t="s">
        <v>5</v>
      </c>
      <c r="E235" s="7">
        <v>203376342.55000001</v>
      </c>
      <c r="F235" s="7">
        <f>F236</f>
        <v>194973441.58000001</v>
      </c>
      <c r="G235" s="8">
        <f t="shared" si="10"/>
        <v>95.868299692755983</v>
      </c>
      <c r="H235" s="14"/>
      <c r="I235" s="13"/>
      <c r="J235" s="13"/>
      <c r="K235" s="13"/>
      <c r="L235" s="13"/>
    </row>
    <row r="236" spans="1:12" ht="30" customHeight="1" x14ac:dyDescent="0.2">
      <c r="A236" s="4" t="s">
        <v>208</v>
      </c>
      <c r="B236" s="2" t="s">
        <v>238</v>
      </c>
      <c r="C236" s="2" t="s">
        <v>256</v>
      </c>
      <c r="D236" s="2" t="s">
        <v>209</v>
      </c>
      <c r="E236" s="7">
        <v>203376342.55000001</v>
      </c>
      <c r="F236" s="7">
        <v>194973441.58000001</v>
      </c>
      <c r="G236" s="8">
        <f t="shared" si="10"/>
        <v>95.868299692755983</v>
      </c>
      <c r="H236" s="14"/>
      <c r="I236" s="13"/>
      <c r="J236" s="13"/>
      <c r="K236" s="13"/>
      <c r="L236" s="13"/>
    </row>
    <row r="237" spans="1:12" ht="29.25" customHeight="1" x14ac:dyDescent="0.2">
      <c r="A237" s="4" t="s">
        <v>20</v>
      </c>
      <c r="B237" s="2" t="s">
        <v>238</v>
      </c>
      <c r="C237" s="2" t="s">
        <v>21</v>
      </c>
      <c r="D237" s="2" t="s">
        <v>5</v>
      </c>
      <c r="E237" s="7">
        <v>500000</v>
      </c>
      <c r="F237" s="7">
        <f>F238</f>
        <v>500000</v>
      </c>
      <c r="G237" s="8">
        <f t="shared" si="10"/>
        <v>100</v>
      </c>
      <c r="H237" s="14"/>
      <c r="I237" s="13"/>
      <c r="J237" s="13"/>
      <c r="K237" s="13"/>
      <c r="L237" s="13"/>
    </row>
    <row r="238" spans="1:12" ht="43.5" customHeight="1" x14ac:dyDescent="0.2">
      <c r="A238" s="4" t="s">
        <v>121</v>
      </c>
      <c r="B238" s="2" t="s">
        <v>238</v>
      </c>
      <c r="C238" s="2" t="s">
        <v>122</v>
      </c>
      <c r="D238" s="2" t="s">
        <v>5</v>
      </c>
      <c r="E238" s="7">
        <v>500000</v>
      </c>
      <c r="F238" s="7">
        <f>F239</f>
        <v>500000</v>
      </c>
      <c r="G238" s="8">
        <f t="shared" si="10"/>
        <v>100</v>
      </c>
      <c r="H238" s="14"/>
      <c r="I238" s="13"/>
      <c r="J238" s="13"/>
      <c r="K238" s="13"/>
      <c r="L238" s="13"/>
    </row>
    <row r="239" spans="1:12" ht="44.25" customHeight="1" x14ac:dyDescent="0.2">
      <c r="A239" s="4" t="s">
        <v>24</v>
      </c>
      <c r="B239" s="2" t="s">
        <v>238</v>
      </c>
      <c r="C239" s="2" t="s">
        <v>122</v>
      </c>
      <c r="D239" s="2" t="s">
        <v>25</v>
      </c>
      <c r="E239" s="7">
        <v>500000</v>
      </c>
      <c r="F239" s="7">
        <v>500000</v>
      </c>
      <c r="G239" s="8">
        <f t="shared" si="10"/>
        <v>100</v>
      </c>
      <c r="H239" s="14"/>
      <c r="I239" s="13"/>
      <c r="J239" s="13"/>
      <c r="K239" s="13"/>
      <c r="L239" s="13"/>
    </row>
    <row r="240" spans="1:12" ht="25.5" customHeight="1" x14ac:dyDescent="0.2">
      <c r="A240" s="4" t="s">
        <v>257</v>
      </c>
      <c r="B240" s="2" t="s">
        <v>258</v>
      </c>
      <c r="C240" s="2" t="s">
        <v>5</v>
      </c>
      <c r="D240" s="2" t="s">
        <v>5</v>
      </c>
      <c r="E240" s="7">
        <f t="shared" ref="E240:F243" si="11">E241</f>
        <v>162816.01</v>
      </c>
      <c r="F240" s="7">
        <f t="shared" si="11"/>
        <v>162779</v>
      </c>
      <c r="G240" s="8">
        <f t="shared" si="10"/>
        <v>99.977268820185429</v>
      </c>
      <c r="H240" s="14"/>
      <c r="I240" s="13"/>
      <c r="J240" s="13"/>
      <c r="K240" s="13"/>
      <c r="L240" s="13"/>
    </row>
    <row r="241" spans="1:12" ht="45.95" customHeight="1" x14ac:dyDescent="0.2">
      <c r="A241" s="4" t="s">
        <v>133</v>
      </c>
      <c r="B241" s="2" t="s">
        <v>258</v>
      </c>
      <c r="C241" s="2" t="s">
        <v>134</v>
      </c>
      <c r="D241" s="2" t="s">
        <v>5</v>
      </c>
      <c r="E241" s="7">
        <f t="shared" si="11"/>
        <v>162816.01</v>
      </c>
      <c r="F241" s="7">
        <f t="shared" si="11"/>
        <v>162779</v>
      </c>
      <c r="G241" s="8">
        <f t="shared" si="10"/>
        <v>99.977268820185429</v>
      </c>
      <c r="H241" s="14"/>
      <c r="I241" s="13"/>
      <c r="J241" s="13"/>
      <c r="K241" s="13"/>
      <c r="L241" s="13"/>
    </row>
    <row r="242" spans="1:12" ht="42" customHeight="1" x14ac:dyDescent="0.2">
      <c r="A242" s="4" t="s">
        <v>259</v>
      </c>
      <c r="B242" s="2" t="s">
        <v>258</v>
      </c>
      <c r="C242" s="2" t="s">
        <v>260</v>
      </c>
      <c r="D242" s="2" t="s">
        <v>5</v>
      </c>
      <c r="E242" s="7">
        <f t="shared" si="11"/>
        <v>162816.01</v>
      </c>
      <c r="F242" s="7">
        <f t="shared" si="11"/>
        <v>162779</v>
      </c>
      <c r="G242" s="8">
        <f t="shared" si="10"/>
        <v>99.977268820185429</v>
      </c>
      <c r="H242" s="14"/>
      <c r="I242" s="13"/>
      <c r="J242" s="13"/>
      <c r="K242" s="13"/>
      <c r="L242" s="13"/>
    </row>
    <row r="243" spans="1:12" ht="84.75" customHeight="1" x14ac:dyDescent="0.2">
      <c r="A243" s="4" t="s">
        <v>261</v>
      </c>
      <c r="B243" s="2" t="s">
        <v>258</v>
      </c>
      <c r="C243" s="2" t="s">
        <v>262</v>
      </c>
      <c r="D243" s="2" t="s">
        <v>5</v>
      </c>
      <c r="E243" s="7">
        <f t="shared" si="11"/>
        <v>162816.01</v>
      </c>
      <c r="F243" s="7">
        <f t="shared" si="11"/>
        <v>162779</v>
      </c>
      <c r="G243" s="8">
        <f t="shared" si="10"/>
        <v>99.977268820185429</v>
      </c>
      <c r="H243" s="14"/>
      <c r="I243" s="13"/>
      <c r="J243" s="13"/>
      <c r="K243" s="13"/>
      <c r="L243" s="13"/>
    </row>
    <row r="244" spans="1:12" ht="42.75" customHeight="1" x14ac:dyDescent="0.2">
      <c r="A244" s="4" t="s">
        <v>24</v>
      </c>
      <c r="B244" s="2" t="s">
        <v>258</v>
      </c>
      <c r="C244" s="2" t="s">
        <v>262</v>
      </c>
      <c r="D244" s="2" t="s">
        <v>25</v>
      </c>
      <c r="E244" s="7">
        <v>162816.01</v>
      </c>
      <c r="F244" s="7">
        <v>162779</v>
      </c>
      <c r="G244" s="8">
        <f t="shared" si="10"/>
        <v>99.977268820185429</v>
      </c>
      <c r="H244" s="14"/>
      <c r="I244" s="13"/>
      <c r="J244" s="13"/>
      <c r="K244" s="13"/>
      <c r="L244" s="13"/>
    </row>
    <row r="245" spans="1:12" ht="27.95" customHeight="1" x14ac:dyDescent="0.2">
      <c r="A245" s="4" t="s">
        <v>263</v>
      </c>
      <c r="B245" s="2" t="s">
        <v>264</v>
      </c>
      <c r="C245" s="2" t="s">
        <v>5</v>
      </c>
      <c r="D245" s="2" t="s">
        <v>5</v>
      </c>
      <c r="E245" s="7">
        <f>E246</f>
        <v>1742070</v>
      </c>
      <c r="F245" s="7">
        <f>F246</f>
        <v>1735678.29</v>
      </c>
      <c r="G245" s="8">
        <f t="shared" si="10"/>
        <v>99.6330968330779</v>
      </c>
      <c r="H245" s="14"/>
      <c r="I245" s="13"/>
      <c r="J245" s="13"/>
      <c r="K245" s="13"/>
      <c r="L245" s="13"/>
    </row>
    <row r="246" spans="1:12" ht="33" customHeight="1" x14ac:dyDescent="0.2">
      <c r="A246" s="4" t="s">
        <v>265</v>
      </c>
      <c r="B246" s="2" t="s">
        <v>266</v>
      </c>
      <c r="C246" s="2" t="s">
        <v>5</v>
      </c>
      <c r="D246" s="2" t="s">
        <v>5</v>
      </c>
      <c r="E246" s="7">
        <f>E247+E251</f>
        <v>1742070</v>
      </c>
      <c r="F246" s="7">
        <f>F247+F251</f>
        <v>1735678.29</v>
      </c>
      <c r="G246" s="8">
        <f t="shared" si="10"/>
        <v>99.6330968330779</v>
      </c>
      <c r="H246" s="14"/>
      <c r="I246" s="13"/>
      <c r="J246" s="13"/>
      <c r="K246" s="13"/>
      <c r="L246" s="13"/>
    </row>
    <row r="247" spans="1:12" ht="43.5" customHeight="1" x14ac:dyDescent="0.2">
      <c r="A247" s="4" t="s">
        <v>267</v>
      </c>
      <c r="B247" s="2" t="s">
        <v>266</v>
      </c>
      <c r="C247" s="2" t="s">
        <v>268</v>
      </c>
      <c r="D247" s="2" t="s">
        <v>5</v>
      </c>
      <c r="E247" s="7">
        <f t="shared" ref="E247:F249" si="12">E248</f>
        <v>1242070</v>
      </c>
      <c r="F247" s="7">
        <f t="shared" si="12"/>
        <v>1236478.29</v>
      </c>
      <c r="G247" s="8">
        <f t="shared" si="10"/>
        <v>99.549807176729175</v>
      </c>
      <c r="H247" s="14"/>
      <c r="I247" s="13"/>
      <c r="J247" s="13"/>
      <c r="K247" s="13"/>
      <c r="L247" s="13"/>
    </row>
    <row r="248" spans="1:12" ht="37.5" customHeight="1" x14ac:dyDescent="0.2">
      <c r="A248" s="4" t="s">
        <v>269</v>
      </c>
      <c r="B248" s="2" t="s">
        <v>266</v>
      </c>
      <c r="C248" s="2" t="s">
        <v>270</v>
      </c>
      <c r="D248" s="2" t="s">
        <v>5</v>
      </c>
      <c r="E248" s="7">
        <f t="shared" si="12"/>
        <v>1242070</v>
      </c>
      <c r="F248" s="7">
        <f t="shared" si="12"/>
        <v>1236478.29</v>
      </c>
      <c r="G248" s="8">
        <f t="shared" si="10"/>
        <v>99.549807176729175</v>
      </c>
      <c r="H248" s="14"/>
      <c r="I248" s="13"/>
      <c r="J248" s="13"/>
      <c r="K248" s="13"/>
      <c r="L248" s="13"/>
    </row>
    <row r="249" spans="1:12" ht="122.25" customHeight="1" x14ac:dyDescent="0.2">
      <c r="A249" s="4" t="s">
        <v>271</v>
      </c>
      <c r="B249" s="2" t="s">
        <v>266</v>
      </c>
      <c r="C249" s="2" t="s">
        <v>272</v>
      </c>
      <c r="D249" s="2" t="s">
        <v>5</v>
      </c>
      <c r="E249" s="7">
        <f t="shared" si="12"/>
        <v>1242070</v>
      </c>
      <c r="F249" s="7">
        <f t="shared" si="12"/>
        <v>1236478.29</v>
      </c>
      <c r="G249" s="8">
        <f t="shared" si="10"/>
        <v>99.549807176729175</v>
      </c>
      <c r="H249" s="14"/>
      <c r="I249" s="13"/>
      <c r="J249" s="13"/>
      <c r="K249" s="13"/>
      <c r="L249" s="13"/>
    </row>
    <row r="250" spans="1:12" ht="38.25" customHeight="1" x14ac:dyDescent="0.2">
      <c r="A250" s="4" t="s">
        <v>24</v>
      </c>
      <c r="B250" s="2" t="s">
        <v>266</v>
      </c>
      <c r="C250" s="2" t="s">
        <v>272</v>
      </c>
      <c r="D250" s="2" t="s">
        <v>25</v>
      </c>
      <c r="E250" s="7">
        <v>1242070</v>
      </c>
      <c r="F250" s="7">
        <v>1236478.29</v>
      </c>
      <c r="G250" s="8">
        <f t="shared" si="10"/>
        <v>99.549807176729175</v>
      </c>
      <c r="H250" s="14"/>
      <c r="I250" s="13"/>
      <c r="J250" s="13"/>
      <c r="K250" s="13"/>
      <c r="L250" s="13"/>
    </row>
    <row r="251" spans="1:12" ht="31.7" customHeight="1" x14ac:dyDescent="0.2">
      <c r="A251" s="4" t="s">
        <v>20</v>
      </c>
      <c r="B251" s="2" t="s">
        <v>266</v>
      </c>
      <c r="C251" s="2" t="s">
        <v>21</v>
      </c>
      <c r="D251" s="2" t="s">
        <v>5</v>
      </c>
      <c r="E251" s="7">
        <v>500000</v>
      </c>
      <c r="F251" s="7">
        <f>F252</f>
        <v>499200</v>
      </c>
      <c r="G251" s="8">
        <f t="shared" si="10"/>
        <v>99.839999999999989</v>
      </c>
      <c r="H251" s="14"/>
      <c r="I251" s="13"/>
      <c r="J251" s="13"/>
      <c r="K251" s="13"/>
      <c r="L251" s="13"/>
    </row>
    <row r="252" spans="1:12" ht="35.25" customHeight="1" x14ac:dyDescent="0.2">
      <c r="A252" s="4" t="s">
        <v>121</v>
      </c>
      <c r="B252" s="2" t="s">
        <v>266</v>
      </c>
      <c r="C252" s="2" t="s">
        <v>122</v>
      </c>
      <c r="D252" s="2" t="s">
        <v>5</v>
      </c>
      <c r="E252" s="7">
        <v>500000</v>
      </c>
      <c r="F252" s="7">
        <f>F253</f>
        <v>499200</v>
      </c>
      <c r="G252" s="8">
        <f t="shared" si="10"/>
        <v>99.839999999999989</v>
      </c>
      <c r="H252" s="14"/>
      <c r="I252" s="13"/>
      <c r="J252" s="13"/>
      <c r="K252" s="13"/>
      <c r="L252" s="13"/>
    </row>
    <row r="253" spans="1:12" ht="34.5" customHeight="1" x14ac:dyDescent="0.2">
      <c r="A253" s="4" t="s">
        <v>24</v>
      </c>
      <c r="B253" s="2" t="s">
        <v>266</v>
      </c>
      <c r="C253" s="2" t="s">
        <v>122</v>
      </c>
      <c r="D253" s="2" t="s">
        <v>25</v>
      </c>
      <c r="E253" s="7">
        <v>500000</v>
      </c>
      <c r="F253" s="7">
        <v>499200</v>
      </c>
      <c r="G253" s="8">
        <f t="shared" si="10"/>
        <v>99.839999999999989</v>
      </c>
      <c r="H253" s="14"/>
      <c r="I253" s="13"/>
      <c r="J253" s="13"/>
      <c r="K253" s="13"/>
      <c r="L253" s="13"/>
    </row>
    <row r="254" spans="1:12" ht="31.7" customHeight="1" x14ac:dyDescent="0.2">
      <c r="A254" s="4" t="s">
        <v>273</v>
      </c>
      <c r="B254" s="2" t="s">
        <v>274</v>
      </c>
      <c r="C254" s="2" t="s">
        <v>5</v>
      </c>
      <c r="D254" s="2" t="s">
        <v>5</v>
      </c>
      <c r="E254" s="7">
        <f>E255+E292+E368+E420+E444</f>
        <v>1343390813.8500001</v>
      </c>
      <c r="F254" s="7">
        <f>F255+F292+F368+F420+F444</f>
        <v>1329950234.29</v>
      </c>
      <c r="G254" s="8">
        <f t="shared" si="10"/>
        <v>98.999503389376244</v>
      </c>
      <c r="H254" s="14"/>
      <c r="I254" s="13"/>
      <c r="J254" s="13"/>
      <c r="K254" s="13"/>
      <c r="L254" s="13"/>
    </row>
    <row r="255" spans="1:12" ht="30.75" customHeight="1" x14ac:dyDescent="0.2">
      <c r="A255" s="4" t="s">
        <v>275</v>
      </c>
      <c r="B255" s="2" t="s">
        <v>276</v>
      </c>
      <c r="C255" s="2" t="s">
        <v>5</v>
      </c>
      <c r="D255" s="2" t="s">
        <v>5</v>
      </c>
      <c r="E255" s="7">
        <f>E256+E284+E288</f>
        <v>425361007.14999998</v>
      </c>
      <c r="F255" s="7">
        <f>F256+F284+F288</f>
        <v>420433353.99000001</v>
      </c>
      <c r="G255" s="8">
        <f t="shared" si="10"/>
        <v>98.84153622989183</v>
      </c>
      <c r="H255" s="14"/>
      <c r="I255" s="13"/>
      <c r="J255" s="13"/>
      <c r="K255" s="13"/>
      <c r="L255" s="13"/>
    </row>
    <row r="256" spans="1:12" ht="31.7" customHeight="1" x14ac:dyDescent="0.2">
      <c r="A256" s="4" t="s">
        <v>277</v>
      </c>
      <c r="B256" s="2" t="s">
        <v>276</v>
      </c>
      <c r="C256" s="2" t="s">
        <v>278</v>
      </c>
      <c r="D256" s="2" t="s">
        <v>5</v>
      </c>
      <c r="E256" s="7">
        <f>E257+E278</f>
        <v>424896330.56</v>
      </c>
      <c r="F256" s="7">
        <f>F257+F278</f>
        <v>419968677.40000004</v>
      </c>
      <c r="G256" s="8">
        <f t="shared" si="10"/>
        <v>98.840269306749377</v>
      </c>
      <c r="H256" s="14"/>
      <c r="I256" s="13"/>
      <c r="J256" s="13"/>
      <c r="K256" s="13"/>
      <c r="L256" s="13"/>
    </row>
    <row r="257" spans="1:12" ht="33.75" customHeight="1" x14ac:dyDescent="0.2">
      <c r="A257" s="4" t="s">
        <v>279</v>
      </c>
      <c r="B257" s="2" t="s">
        <v>276</v>
      </c>
      <c r="C257" s="2" t="s">
        <v>280</v>
      </c>
      <c r="D257" s="2" t="s">
        <v>5</v>
      </c>
      <c r="E257" s="7">
        <f>E258+E262+E265+E267+E269+E272+E274+E276</f>
        <v>343989945.81</v>
      </c>
      <c r="F257" s="7">
        <f>F258+F262+F265+F267+F269+F272+F274+F276</f>
        <v>339071262.02000004</v>
      </c>
      <c r="G257" s="8">
        <f t="shared" si="10"/>
        <v>98.570108269176927</v>
      </c>
      <c r="H257" s="14"/>
      <c r="I257" s="13"/>
      <c r="J257" s="13"/>
      <c r="K257" s="13"/>
      <c r="L257" s="13"/>
    </row>
    <row r="258" spans="1:12" ht="94.7" customHeight="1" x14ac:dyDescent="0.2">
      <c r="A258" s="4" t="s">
        <v>281</v>
      </c>
      <c r="B258" s="2" t="s">
        <v>276</v>
      </c>
      <c r="C258" s="2" t="s">
        <v>282</v>
      </c>
      <c r="D258" s="2" t="s">
        <v>5</v>
      </c>
      <c r="E258" s="7">
        <f>E259+E260+E261</f>
        <v>54643500.82</v>
      </c>
      <c r="F258" s="7">
        <f>F259+F260+F261</f>
        <v>54593887.789999992</v>
      </c>
      <c r="G258" s="8">
        <f t="shared" si="10"/>
        <v>99.909205981945703</v>
      </c>
      <c r="H258" s="14"/>
      <c r="I258" s="13"/>
      <c r="J258" s="13"/>
      <c r="K258" s="13"/>
      <c r="L258" s="13"/>
    </row>
    <row r="259" spans="1:12" ht="72" customHeight="1" x14ac:dyDescent="0.2">
      <c r="A259" s="4" t="s">
        <v>14</v>
      </c>
      <c r="B259" s="2" t="s">
        <v>276</v>
      </c>
      <c r="C259" s="2" t="s">
        <v>282</v>
      </c>
      <c r="D259" s="2" t="s">
        <v>15</v>
      </c>
      <c r="E259" s="7">
        <v>49207987.390000001</v>
      </c>
      <c r="F259" s="7">
        <v>49186795.119999997</v>
      </c>
      <c r="G259" s="8">
        <f t="shared" si="10"/>
        <v>99.956933272169735</v>
      </c>
      <c r="H259" s="14"/>
      <c r="I259" s="13"/>
      <c r="J259" s="13"/>
      <c r="K259" s="13"/>
      <c r="L259" s="13"/>
    </row>
    <row r="260" spans="1:12" ht="42" customHeight="1" x14ac:dyDescent="0.2">
      <c r="A260" s="4" t="s">
        <v>24</v>
      </c>
      <c r="B260" s="2" t="s">
        <v>276</v>
      </c>
      <c r="C260" s="2" t="s">
        <v>282</v>
      </c>
      <c r="D260" s="2" t="s">
        <v>25</v>
      </c>
      <c r="E260" s="7">
        <v>5434959.5999999996</v>
      </c>
      <c r="F260" s="7">
        <v>5406538.8399999999</v>
      </c>
      <c r="G260" s="8">
        <f t="shared" si="10"/>
        <v>99.477075045783238</v>
      </c>
      <c r="H260" s="14"/>
      <c r="I260" s="13"/>
      <c r="J260" s="13"/>
      <c r="K260" s="13"/>
      <c r="L260" s="13"/>
    </row>
    <row r="261" spans="1:12" ht="27.95" customHeight="1" x14ac:dyDescent="0.2">
      <c r="A261" s="4" t="s">
        <v>40</v>
      </c>
      <c r="B261" s="2" t="s">
        <v>276</v>
      </c>
      <c r="C261" s="2" t="s">
        <v>282</v>
      </c>
      <c r="D261" s="2" t="s">
        <v>41</v>
      </c>
      <c r="E261" s="7">
        <v>553.83000000000004</v>
      </c>
      <c r="F261" s="7">
        <v>553.83000000000004</v>
      </c>
      <c r="G261" s="8">
        <f t="shared" si="10"/>
        <v>100</v>
      </c>
      <c r="H261" s="14"/>
      <c r="I261" s="13"/>
      <c r="J261" s="13"/>
      <c r="K261" s="13"/>
      <c r="L261" s="13"/>
    </row>
    <row r="262" spans="1:12" ht="110.25" customHeight="1" x14ac:dyDescent="0.2">
      <c r="A262" s="4" t="s">
        <v>283</v>
      </c>
      <c r="B262" s="2" t="s">
        <v>276</v>
      </c>
      <c r="C262" s="2" t="s">
        <v>284</v>
      </c>
      <c r="D262" s="2" t="s">
        <v>5</v>
      </c>
      <c r="E262" s="7">
        <f>E263+E264</f>
        <v>1510711.92</v>
      </c>
      <c r="F262" s="7">
        <f>F263+F264</f>
        <v>1312332.31</v>
      </c>
      <c r="G262" s="8">
        <f t="shared" si="10"/>
        <v>86.868468609157475</v>
      </c>
      <c r="H262" s="14"/>
      <c r="I262" s="13"/>
      <c r="J262" s="13"/>
      <c r="K262" s="13"/>
      <c r="L262" s="13"/>
    </row>
    <row r="263" spans="1:12" ht="71.25" customHeight="1" x14ac:dyDescent="0.2">
      <c r="A263" s="4" t="s">
        <v>14</v>
      </c>
      <c r="B263" s="2" t="s">
        <v>276</v>
      </c>
      <c r="C263" s="2" t="s">
        <v>284</v>
      </c>
      <c r="D263" s="2" t="s">
        <v>15</v>
      </c>
      <c r="E263" s="7">
        <v>878736.58</v>
      </c>
      <c r="F263" s="7">
        <v>859717.35</v>
      </c>
      <c r="G263" s="8">
        <f t="shared" si="10"/>
        <v>97.835616448333127</v>
      </c>
      <c r="H263" s="14"/>
      <c r="I263" s="13"/>
      <c r="J263" s="13"/>
      <c r="K263" s="13"/>
      <c r="L263" s="13"/>
    </row>
    <row r="264" spans="1:12" ht="38.25" customHeight="1" x14ac:dyDescent="0.2">
      <c r="A264" s="4" t="s">
        <v>24</v>
      </c>
      <c r="B264" s="2" t="s">
        <v>276</v>
      </c>
      <c r="C264" s="2" t="s">
        <v>284</v>
      </c>
      <c r="D264" s="2" t="s">
        <v>25</v>
      </c>
      <c r="E264" s="7">
        <v>631975.34</v>
      </c>
      <c r="F264" s="7">
        <v>452614.96</v>
      </c>
      <c r="G264" s="8">
        <f t="shared" ref="G264:G327" si="13">F264/E264*100</f>
        <v>71.619085643436662</v>
      </c>
      <c r="H264" s="14"/>
      <c r="I264" s="13"/>
      <c r="J264" s="13"/>
      <c r="K264" s="13"/>
      <c r="L264" s="13"/>
    </row>
    <row r="265" spans="1:12" ht="97.5" customHeight="1" x14ac:dyDescent="0.2">
      <c r="A265" s="4" t="s">
        <v>285</v>
      </c>
      <c r="B265" s="2" t="s">
        <v>276</v>
      </c>
      <c r="C265" s="2" t="s">
        <v>286</v>
      </c>
      <c r="D265" s="2" t="s">
        <v>5</v>
      </c>
      <c r="E265" s="7">
        <f>E266</f>
        <v>45679477.539999999</v>
      </c>
      <c r="F265" s="7">
        <f>F266</f>
        <v>42005541.909999996</v>
      </c>
      <c r="G265" s="8">
        <f t="shared" si="13"/>
        <v>91.95714174536505</v>
      </c>
      <c r="H265" s="14"/>
      <c r="I265" s="13"/>
      <c r="J265" s="13"/>
      <c r="K265" s="13"/>
      <c r="L265" s="13"/>
    </row>
    <row r="266" spans="1:12" ht="42" customHeight="1" x14ac:dyDescent="0.2">
      <c r="A266" s="4" t="s">
        <v>24</v>
      </c>
      <c r="B266" s="2" t="s">
        <v>276</v>
      </c>
      <c r="C266" s="2" t="s">
        <v>286</v>
      </c>
      <c r="D266" s="2" t="s">
        <v>25</v>
      </c>
      <c r="E266" s="7">
        <v>45679477.539999999</v>
      </c>
      <c r="F266" s="7">
        <v>42005541.909999996</v>
      </c>
      <c r="G266" s="8">
        <f t="shared" si="13"/>
        <v>91.95714174536505</v>
      </c>
      <c r="H266" s="14"/>
      <c r="I266" s="13"/>
      <c r="J266" s="13"/>
      <c r="K266" s="13"/>
      <c r="L266" s="13"/>
    </row>
    <row r="267" spans="1:12" ht="111.75" customHeight="1" x14ac:dyDescent="0.2">
      <c r="A267" s="4" t="s">
        <v>287</v>
      </c>
      <c r="B267" s="2" t="s">
        <v>276</v>
      </c>
      <c r="C267" s="2" t="s">
        <v>288</v>
      </c>
      <c r="D267" s="2" t="s">
        <v>5</v>
      </c>
      <c r="E267" s="7">
        <f>E268</f>
        <v>50000</v>
      </c>
      <c r="F267" s="7">
        <f>F268</f>
        <v>10000</v>
      </c>
      <c r="G267" s="8">
        <f t="shared" si="13"/>
        <v>20</v>
      </c>
      <c r="H267" s="14"/>
      <c r="I267" s="13"/>
      <c r="J267" s="13"/>
      <c r="K267" s="13"/>
      <c r="L267" s="13"/>
    </row>
    <row r="268" spans="1:12" ht="36" customHeight="1" x14ac:dyDescent="0.2">
      <c r="A268" s="4" t="s">
        <v>24</v>
      </c>
      <c r="B268" s="2" t="s">
        <v>276</v>
      </c>
      <c r="C268" s="2" t="s">
        <v>288</v>
      </c>
      <c r="D268" s="2" t="s">
        <v>25</v>
      </c>
      <c r="E268" s="7">
        <v>50000</v>
      </c>
      <c r="F268" s="7">
        <v>10000</v>
      </c>
      <c r="G268" s="8">
        <f t="shared" si="13"/>
        <v>20</v>
      </c>
      <c r="H268" s="14"/>
      <c r="I268" s="13"/>
      <c r="J268" s="13"/>
      <c r="K268" s="13"/>
      <c r="L268" s="13"/>
    </row>
    <row r="269" spans="1:12" ht="113.25" customHeight="1" x14ac:dyDescent="0.2">
      <c r="A269" s="4" t="s">
        <v>289</v>
      </c>
      <c r="B269" s="2" t="s">
        <v>276</v>
      </c>
      <c r="C269" s="2" t="s">
        <v>290</v>
      </c>
      <c r="D269" s="2" t="s">
        <v>5</v>
      </c>
      <c r="E269" s="7">
        <f>E270+E271</f>
        <v>220750514.97999999</v>
      </c>
      <c r="F269" s="7">
        <f>F270+F271</f>
        <v>220750514.97999999</v>
      </c>
      <c r="G269" s="8">
        <f t="shared" si="13"/>
        <v>100</v>
      </c>
      <c r="H269" s="14"/>
      <c r="I269" s="13"/>
      <c r="J269" s="13"/>
      <c r="K269" s="13"/>
      <c r="L269" s="13"/>
    </row>
    <row r="270" spans="1:12" ht="75.75" customHeight="1" x14ac:dyDescent="0.2">
      <c r="A270" s="4" t="s">
        <v>14</v>
      </c>
      <c r="B270" s="2" t="s">
        <v>276</v>
      </c>
      <c r="C270" s="2" t="s">
        <v>290</v>
      </c>
      <c r="D270" s="2" t="s">
        <v>15</v>
      </c>
      <c r="E270" s="7">
        <v>220194404.97999999</v>
      </c>
      <c r="F270" s="7">
        <v>220194404.97999999</v>
      </c>
      <c r="G270" s="8">
        <f t="shared" si="13"/>
        <v>100</v>
      </c>
      <c r="H270" s="14"/>
      <c r="I270" s="13"/>
      <c r="J270" s="13"/>
      <c r="K270" s="13"/>
      <c r="L270" s="13"/>
    </row>
    <row r="271" spans="1:12" ht="36" customHeight="1" x14ac:dyDescent="0.2">
      <c r="A271" s="4" t="s">
        <v>24</v>
      </c>
      <c r="B271" s="2" t="s">
        <v>276</v>
      </c>
      <c r="C271" s="2" t="s">
        <v>290</v>
      </c>
      <c r="D271" s="2" t="s">
        <v>25</v>
      </c>
      <c r="E271" s="7">
        <v>556110</v>
      </c>
      <c r="F271" s="7">
        <v>556110</v>
      </c>
      <c r="G271" s="8">
        <f t="shared" si="13"/>
        <v>100</v>
      </c>
      <c r="H271" s="14"/>
      <c r="I271" s="13"/>
      <c r="J271" s="13"/>
      <c r="K271" s="13"/>
      <c r="L271" s="13"/>
    </row>
    <row r="272" spans="1:12" ht="111" customHeight="1" x14ac:dyDescent="0.2">
      <c r="A272" s="4" t="s">
        <v>291</v>
      </c>
      <c r="B272" s="2" t="s">
        <v>276</v>
      </c>
      <c r="C272" s="2" t="s">
        <v>292</v>
      </c>
      <c r="D272" s="2" t="s">
        <v>5</v>
      </c>
      <c r="E272" s="7">
        <f>E273</f>
        <v>1955639.04</v>
      </c>
      <c r="F272" s="7">
        <f>F273</f>
        <v>1955639.04</v>
      </c>
      <c r="G272" s="8">
        <f t="shared" si="13"/>
        <v>100</v>
      </c>
      <c r="H272" s="14"/>
      <c r="I272" s="13"/>
      <c r="J272" s="13"/>
      <c r="K272" s="13"/>
      <c r="L272" s="13"/>
    </row>
    <row r="273" spans="1:12" ht="40.700000000000003" customHeight="1" x14ac:dyDescent="0.2">
      <c r="A273" s="4" t="s">
        <v>24</v>
      </c>
      <c r="B273" s="2" t="s">
        <v>276</v>
      </c>
      <c r="C273" s="2" t="s">
        <v>292</v>
      </c>
      <c r="D273" s="2" t="s">
        <v>25</v>
      </c>
      <c r="E273" s="7">
        <v>1955639.04</v>
      </c>
      <c r="F273" s="7">
        <v>1955639.04</v>
      </c>
      <c r="G273" s="8">
        <f t="shared" si="13"/>
        <v>100</v>
      </c>
      <c r="H273" s="14"/>
      <c r="I273" s="13"/>
      <c r="J273" s="13"/>
      <c r="K273" s="13"/>
      <c r="L273" s="13"/>
    </row>
    <row r="274" spans="1:12" ht="74.25" customHeight="1" x14ac:dyDescent="0.2">
      <c r="A274" s="4" t="s">
        <v>293</v>
      </c>
      <c r="B274" s="2" t="s">
        <v>276</v>
      </c>
      <c r="C274" s="2" t="s">
        <v>294</v>
      </c>
      <c r="D274" s="2" t="s">
        <v>5</v>
      </c>
      <c r="E274" s="7">
        <f>E275</f>
        <v>19271401.510000002</v>
      </c>
      <c r="F274" s="7">
        <f>F275</f>
        <v>18314645.989999998</v>
      </c>
      <c r="G274" s="8">
        <f t="shared" si="13"/>
        <v>95.035360975155143</v>
      </c>
      <c r="H274" s="14"/>
      <c r="I274" s="13"/>
      <c r="J274" s="13"/>
      <c r="K274" s="13"/>
      <c r="L274" s="13"/>
    </row>
    <row r="275" spans="1:12" ht="41.25" customHeight="1" x14ac:dyDescent="0.2">
      <c r="A275" s="4" t="s">
        <v>24</v>
      </c>
      <c r="B275" s="2" t="s">
        <v>276</v>
      </c>
      <c r="C275" s="2" t="s">
        <v>294</v>
      </c>
      <c r="D275" s="2" t="s">
        <v>25</v>
      </c>
      <c r="E275" s="7">
        <v>19271401.510000002</v>
      </c>
      <c r="F275" s="7">
        <v>18314645.989999998</v>
      </c>
      <c r="G275" s="8">
        <f t="shared" si="13"/>
        <v>95.035360975155143</v>
      </c>
      <c r="H275" s="14"/>
      <c r="I275" s="13"/>
      <c r="J275" s="13"/>
      <c r="K275" s="13"/>
      <c r="L275" s="13"/>
    </row>
    <row r="276" spans="1:12" ht="71.25" customHeight="1" x14ac:dyDescent="0.2">
      <c r="A276" s="4" t="s">
        <v>295</v>
      </c>
      <c r="B276" s="2" t="s">
        <v>276</v>
      </c>
      <c r="C276" s="2" t="s">
        <v>296</v>
      </c>
      <c r="D276" s="2" t="s">
        <v>5</v>
      </c>
      <c r="E276" s="7">
        <f>E277</f>
        <v>128700</v>
      </c>
      <c r="F276" s="7">
        <f>F277</f>
        <v>128700</v>
      </c>
      <c r="G276" s="8">
        <f t="shared" si="13"/>
        <v>100</v>
      </c>
      <c r="H276" s="14"/>
      <c r="I276" s="13"/>
      <c r="J276" s="13"/>
      <c r="K276" s="13"/>
      <c r="L276" s="13"/>
    </row>
    <row r="277" spans="1:12" ht="37.5" customHeight="1" x14ac:dyDescent="0.2">
      <c r="A277" s="4" t="s">
        <v>24</v>
      </c>
      <c r="B277" s="2" t="s">
        <v>276</v>
      </c>
      <c r="C277" s="2" t="s">
        <v>296</v>
      </c>
      <c r="D277" s="2" t="s">
        <v>25</v>
      </c>
      <c r="E277" s="7">
        <v>128700</v>
      </c>
      <c r="F277" s="7">
        <v>128700</v>
      </c>
      <c r="G277" s="8">
        <f t="shared" si="13"/>
        <v>100</v>
      </c>
      <c r="H277" s="14"/>
      <c r="I277" s="13"/>
      <c r="J277" s="13"/>
      <c r="K277" s="13"/>
      <c r="L277" s="13"/>
    </row>
    <row r="278" spans="1:12" ht="27" customHeight="1" x14ac:dyDescent="0.2">
      <c r="A278" s="4" t="s">
        <v>297</v>
      </c>
      <c r="B278" s="2" t="s">
        <v>276</v>
      </c>
      <c r="C278" s="2" t="s">
        <v>298</v>
      </c>
      <c r="D278" s="2" t="s">
        <v>5</v>
      </c>
      <c r="E278" s="7">
        <f>E279+E281</f>
        <v>80906384.75</v>
      </c>
      <c r="F278" s="7">
        <f>F279+F281</f>
        <v>80897415.379999995</v>
      </c>
      <c r="G278" s="8">
        <f t="shared" si="13"/>
        <v>99.988913891001658</v>
      </c>
      <c r="H278" s="14"/>
      <c r="I278" s="13"/>
      <c r="J278" s="13"/>
      <c r="K278" s="13"/>
      <c r="L278" s="13"/>
    </row>
    <row r="279" spans="1:12" ht="83.25" customHeight="1" x14ac:dyDescent="0.2">
      <c r="A279" s="4" t="s">
        <v>299</v>
      </c>
      <c r="B279" s="2" t="s">
        <v>276</v>
      </c>
      <c r="C279" s="2" t="s">
        <v>300</v>
      </c>
      <c r="D279" s="2" t="s">
        <v>5</v>
      </c>
      <c r="E279" s="7">
        <f>E280</f>
        <v>23627649.09</v>
      </c>
      <c r="F279" s="7">
        <f>F280</f>
        <v>23618679.719999999</v>
      </c>
      <c r="G279" s="8">
        <f t="shared" si="13"/>
        <v>99.962038669332543</v>
      </c>
      <c r="H279" s="14"/>
      <c r="I279" s="13"/>
      <c r="J279" s="13"/>
      <c r="K279" s="13"/>
      <c r="L279" s="13"/>
    </row>
    <row r="280" spans="1:12" ht="79.5" customHeight="1" x14ac:dyDescent="0.2">
      <c r="A280" s="4" t="s">
        <v>14</v>
      </c>
      <c r="B280" s="2" t="s">
        <v>276</v>
      </c>
      <c r="C280" s="2" t="s">
        <v>300</v>
      </c>
      <c r="D280" s="2" t="s">
        <v>15</v>
      </c>
      <c r="E280" s="7">
        <v>23627649.09</v>
      </c>
      <c r="F280" s="7">
        <v>23618679.719999999</v>
      </c>
      <c r="G280" s="8">
        <f t="shared" si="13"/>
        <v>99.962038669332543</v>
      </c>
      <c r="H280" s="14"/>
      <c r="I280" s="13"/>
      <c r="J280" s="13"/>
      <c r="K280" s="13"/>
      <c r="L280" s="13"/>
    </row>
    <row r="281" spans="1:12" ht="114" customHeight="1" x14ac:dyDescent="0.2">
      <c r="A281" s="4" t="s">
        <v>301</v>
      </c>
      <c r="B281" s="2" t="s">
        <v>276</v>
      </c>
      <c r="C281" s="2" t="s">
        <v>302</v>
      </c>
      <c r="D281" s="2" t="s">
        <v>5</v>
      </c>
      <c r="E281" s="7">
        <f>E282+E283</f>
        <v>57278735.659999996</v>
      </c>
      <c r="F281" s="7">
        <f>F282+F283</f>
        <v>57278735.659999996</v>
      </c>
      <c r="G281" s="8">
        <f t="shared" si="13"/>
        <v>100</v>
      </c>
      <c r="H281" s="14"/>
      <c r="I281" s="13"/>
      <c r="J281" s="13"/>
      <c r="K281" s="13"/>
      <c r="L281" s="13"/>
    </row>
    <row r="282" spans="1:12" ht="67.7" customHeight="1" x14ac:dyDescent="0.2">
      <c r="A282" s="4" t="s">
        <v>14</v>
      </c>
      <c r="B282" s="2" t="s">
        <v>276</v>
      </c>
      <c r="C282" s="2" t="s">
        <v>302</v>
      </c>
      <c r="D282" s="2" t="s">
        <v>15</v>
      </c>
      <c r="E282" s="7">
        <v>57120838.159999996</v>
      </c>
      <c r="F282" s="7">
        <v>57120838.159999996</v>
      </c>
      <c r="G282" s="8">
        <f t="shared" si="13"/>
        <v>100</v>
      </c>
      <c r="H282" s="14"/>
      <c r="I282" s="13"/>
      <c r="J282" s="13"/>
      <c r="K282" s="13"/>
      <c r="L282" s="13"/>
    </row>
    <row r="283" spans="1:12" ht="38.25" customHeight="1" x14ac:dyDescent="0.2">
      <c r="A283" s="4" t="s">
        <v>24</v>
      </c>
      <c r="B283" s="2" t="s">
        <v>276</v>
      </c>
      <c r="C283" s="2" t="s">
        <v>302</v>
      </c>
      <c r="D283" s="2" t="s">
        <v>25</v>
      </c>
      <c r="E283" s="7">
        <v>157897.5</v>
      </c>
      <c r="F283" s="7">
        <v>157897.5</v>
      </c>
      <c r="G283" s="8">
        <f t="shared" si="13"/>
        <v>100</v>
      </c>
      <c r="H283" s="14"/>
      <c r="I283" s="13"/>
      <c r="J283" s="13"/>
      <c r="K283" s="13"/>
      <c r="L283" s="13"/>
    </row>
    <row r="284" spans="1:12" ht="51" customHeight="1" x14ac:dyDescent="0.2">
      <c r="A284" s="4" t="s">
        <v>73</v>
      </c>
      <c r="B284" s="2" t="s">
        <v>276</v>
      </c>
      <c r="C284" s="2" t="s">
        <v>74</v>
      </c>
      <c r="D284" s="2" t="s">
        <v>5</v>
      </c>
      <c r="E284" s="7">
        <f t="shared" ref="E284:F286" si="14">E285</f>
        <v>451695.2</v>
      </c>
      <c r="F284" s="7">
        <f t="shared" si="14"/>
        <v>451695.2</v>
      </c>
      <c r="G284" s="8">
        <f t="shared" si="13"/>
        <v>100</v>
      </c>
      <c r="H284" s="14"/>
      <c r="I284" s="13"/>
      <c r="J284" s="13"/>
      <c r="K284" s="13"/>
      <c r="L284" s="13"/>
    </row>
    <row r="285" spans="1:12" ht="42.75" customHeight="1" x14ac:dyDescent="0.2">
      <c r="A285" s="4" t="s">
        <v>303</v>
      </c>
      <c r="B285" s="2" t="s">
        <v>276</v>
      </c>
      <c r="C285" s="2" t="s">
        <v>304</v>
      </c>
      <c r="D285" s="2" t="s">
        <v>5</v>
      </c>
      <c r="E285" s="7">
        <f t="shared" si="14"/>
        <v>451695.2</v>
      </c>
      <c r="F285" s="7">
        <f t="shared" si="14"/>
        <v>451695.2</v>
      </c>
      <c r="G285" s="8">
        <f t="shared" si="13"/>
        <v>100</v>
      </c>
      <c r="H285" s="14"/>
      <c r="I285" s="13"/>
      <c r="J285" s="13"/>
      <c r="K285" s="13"/>
      <c r="L285" s="13"/>
    </row>
    <row r="286" spans="1:12" ht="126.95" customHeight="1" x14ac:dyDescent="0.2">
      <c r="A286" s="4" t="s">
        <v>305</v>
      </c>
      <c r="B286" s="2" t="s">
        <v>276</v>
      </c>
      <c r="C286" s="2" t="s">
        <v>306</v>
      </c>
      <c r="D286" s="2" t="s">
        <v>5</v>
      </c>
      <c r="E286" s="7">
        <f t="shared" si="14"/>
        <v>451695.2</v>
      </c>
      <c r="F286" s="7">
        <f t="shared" si="14"/>
        <v>451695.2</v>
      </c>
      <c r="G286" s="8">
        <f t="shared" si="13"/>
        <v>100</v>
      </c>
      <c r="H286" s="14"/>
      <c r="I286" s="13"/>
      <c r="J286" s="13"/>
      <c r="K286" s="13"/>
      <c r="L286" s="13"/>
    </row>
    <row r="287" spans="1:12" ht="45" customHeight="1" x14ac:dyDescent="0.2">
      <c r="A287" s="4" t="s">
        <v>24</v>
      </c>
      <c r="B287" s="2" t="s">
        <v>276</v>
      </c>
      <c r="C287" s="2" t="s">
        <v>306</v>
      </c>
      <c r="D287" s="2" t="s">
        <v>25</v>
      </c>
      <c r="E287" s="7">
        <v>451695.2</v>
      </c>
      <c r="F287" s="7">
        <v>451695.2</v>
      </c>
      <c r="G287" s="8">
        <f t="shared" si="13"/>
        <v>100</v>
      </c>
      <c r="H287" s="14"/>
      <c r="I287" s="13"/>
      <c r="J287" s="13"/>
      <c r="K287" s="13"/>
      <c r="L287" s="13"/>
    </row>
    <row r="288" spans="1:12" ht="29.25" customHeight="1" x14ac:dyDescent="0.2">
      <c r="A288" s="4" t="s">
        <v>20</v>
      </c>
      <c r="B288" s="2" t="s">
        <v>276</v>
      </c>
      <c r="C288" s="2" t="s">
        <v>21</v>
      </c>
      <c r="D288" s="2" t="s">
        <v>5</v>
      </c>
      <c r="E288" s="7">
        <f>E289</f>
        <v>12981.39</v>
      </c>
      <c r="F288" s="7">
        <f>F289</f>
        <v>12981.39</v>
      </c>
      <c r="G288" s="8">
        <f t="shared" si="13"/>
        <v>100</v>
      </c>
      <c r="H288" s="14"/>
      <c r="I288" s="13"/>
      <c r="J288" s="13"/>
      <c r="K288" s="13"/>
      <c r="L288" s="13"/>
    </row>
    <row r="289" spans="1:12" ht="48.75" customHeight="1" x14ac:dyDescent="0.2">
      <c r="A289" s="4" t="s">
        <v>117</v>
      </c>
      <c r="B289" s="2" t="s">
        <v>276</v>
      </c>
      <c r="C289" s="2" t="s">
        <v>118</v>
      </c>
      <c r="D289" s="2" t="s">
        <v>5</v>
      </c>
      <c r="E289" s="7">
        <f>E290+E291</f>
        <v>12981.39</v>
      </c>
      <c r="F289" s="7">
        <f>F290+F291</f>
        <v>12981.39</v>
      </c>
      <c r="G289" s="8">
        <f t="shared" si="13"/>
        <v>100</v>
      </c>
      <c r="H289" s="14"/>
      <c r="I289" s="13"/>
      <c r="J289" s="13"/>
      <c r="K289" s="13"/>
      <c r="L289" s="13"/>
    </row>
    <row r="290" spans="1:12" ht="42" customHeight="1" x14ac:dyDescent="0.2">
      <c r="A290" s="4" t="s">
        <v>24</v>
      </c>
      <c r="B290" s="2" t="s">
        <v>276</v>
      </c>
      <c r="C290" s="2" t="s">
        <v>118</v>
      </c>
      <c r="D290" s="2" t="s">
        <v>25</v>
      </c>
      <c r="E290" s="7">
        <v>9976.48</v>
      </c>
      <c r="F290" s="7">
        <v>9976.48</v>
      </c>
      <c r="G290" s="8">
        <f t="shared" si="13"/>
        <v>100</v>
      </c>
      <c r="H290" s="14"/>
      <c r="I290" s="13"/>
      <c r="J290" s="13"/>
      <c r="K290" s="13"/>
      <c r="L290" s="13"/>
    </row>
    <row r="291" spans="1:12" ht="32.25" customHeight="1" x14ac:dyDescent="0.2">
      <c r="A291" s="4" t="s">
        <v>40</v>
      </c>
      <c r="B291" s="2" t="s">
        <v>276</v>
      </c>
      <c r="C291" s="2" t="s">
        <v>118</v>
      </c>
      <c r="D291" s="2" t="s">
        <v>41</v>
      </c>
      <c r="E291" s="7">
        <v>3004.91</v>
      </c>
      <c r="F291" s="7">
        <v>3004.91</v>
      </c>
      <c r="G291" s="8">
        <f t="shared" si="13"/>
        <v>100</v>
      </c>
      <c r="H291" s="14"/>
      <c r="I291" s="13"/>
      <c r="J291" s="13"/>
      <c r="K291" s="13"/>
      <c r="L291" s="13"/>
    </row>
    <row r="292" spans="1:12" ht="31.7" customHeight="1" x14ac:dyDescent="0.2">
      <c r="A292" s="4" t="s">
        <v>307</v>
      </c>
      <c r="B292" s="2" t="s">
        <v>308</v>
      </c>
      <c r="C292" s="2" t="s">
        <v>5</v>
      </c>
      <c r="D292" s="2" t="s">
        <v>5</v>
      </c>
      <c r="E292" s="7">
        <f>E293+E355+E361+E365</f>
        <v>698150245.60000002</v>
      </c>
      <c r="F292" s="7">
        <f>F293+F355+F361+F365</f>
        <v>689963730.83999991</v>
      </c>
      <c r="G292" s="8">
        <f t="shared" si="13"/>
        <v>98.827399286672957</v>
      </c>
      <c r="H292" s="14"/>
      <c r="I292" s="13"/>
      <c r="J292" s="13"/>
      <c r="K292" s="13"/>
      <c r="L292" s="13"/>
    </row>
    <row r="293" spans="1:12" ht="36.950000000000003" customHeight="1" x14ac:dyDescent="0.2">
      <c r="A293" s="4" t="s">
        <v>277</v>
      </c>
      <c r="B293" s="2" t="s">
        <v>308</v>
      </c>
      <c r="C293" s="2" t="s">
        <v>278</v>
      </c>
      <c r="D293" s="2" t="s">
        <v>5</v>
      </c>
      <c r="E293" s="7">
        <f>E294+E352</f>
        <v>683729483.17999995</v>
      </c>
      <c r="F293" s="7">
        <f>F294+F352</f>
        <v>675585022.41999984</v>
      </c>
      <c r="G293" s="8">
        <f t="shared" si="13"/>
        <v>98.808818259215542</v>
      </c>
      <c r="H293" s="14"/>
      <c r="I293" s="13"/>
      <c r="J293" s="13"/>
      <c r="K293" s="13"/>
      <c r="L293" s="13"/>
    </row>
    <row r="294" spans="1:12" ht="36" customHeight="1" x14ac:dyDescent="0.2">
      <c r="A294" s="4" t="s">
        <v>297</v>
      </c>
      <c r="B294" s="2" t="s">
        <v>308</v>
      </c>
      <c r="C294" s="2" t="s">
        <v>298</v>
      </c>
      <c r="D294" s="2" t="s">
        <v>5</v>
      </c>
      <c r="E294" s="7">
        <f>E295+E299+E302+E304+E308+E310+E312+E315+E317+E319+E321+E323+E325+E327+E329+E331+E333+E335+E337+E339+E341+E343+E345+E348+E350</f>
        <v>681907609.13999999</v>
      </c>
      <c r="F294" s="7">
        <f>F295+F299+F302+F304+F308+F310+F312+F315+F317+F319+F321+F323+F325+F327+F329+F331+F333+F335+F337+F339+F341+F343+F345+F348+F350</f>
        <v>673763148.37999988</v>
      </c>
      <c r="G294" s="8">
        <f t="shared" si="13"/>
        <v>98.805635741435466</v>
      </c>
      <c r="H294" s="14"/>
      <c r="I294" s="13"/>
      <c r="J294" s="13"/>
      <c r="K294" s="13"/>
      <c r="L294" s="13"/>
    </row>
    <row r="295" spans="1:12" ht="90.95" customHeight="1" x14ac:dyDescent="0.2">
      <c r="A295" s="4" t="s">
        <v>299</v>
      </c>
      <c r="B295" s="2" t="s">
        <v>308</v>
      </c>
      <c r="C295" s="2" t="s">
        <v>300</v>
      </c>
      <c r="D295" s="2" t="s">
        <v>5</v>
      </c>
      <c r="E295" s="7">
        <f>E296+E297+E298</f>
        <v>51804502.759999998</v>
      </c>
      <c r="F295" s="7">
        <f>F296+F297+F298</f>
        <v>51705518.439999998</v>
      </c>
      <c r="G295" s="8">
        <f t="shared" si="13"/>
        <v>99.808927188320723</v>
      </c>
      <c r="H295" s="14"/>
      <c r="I295" s="13"/>
      <c r="J295" s="13"/>
      <c r="K295" s="13"/>
      <c r="L295" s="13"/>
    </row>
    <row r="296" spans="1:12" ht="76.7" customHeight="1" x14ac:dyDescent="0.2">
      <c r="A296" s="4" t="s">
        <v>14</v>
      </c>
      <c r="B296" s="2" t="s">
        <v>308</v>
      </c>
      <c r="C296" s="2" t="s">
        <v>300</v>
      </c>
      <c r="D296" s="2" t="s">
        <v>15</v>
      </c>
      <c r="E296" s="7">
        <v>42660751.039999999</v>
      </c>
      <c r="F296" s="7">
        <v>42646253.490000002</v>
      </c>
      <c r="G296" s="8">
        <f t="shared" si="13"/>
        <v>99.966016655481752</v>
      </c>
      <c r="H296" s="14"/>
      <c r="I296" s="13"/>
      <c r="J296" s="13"/>
      <c r="K296" s="13"/>
      <c r="L296" s="13"/>
    </row>
    <row r="297" spans="1:12" ht="34.5" customHeight="1" x14ac:dyDescent="0.2">
      <c r="A297" s="4" t="s">
        <v>24</v>
      </c>
      <c r="B297" s="2" t="s">
        <v>308</v>
      </c>
      <c r="C297" s="2" t="s">
        <v>300</v>
      </c>
      <c r="D297" s="2" t="s">
        <v>25</v>
      </c>
      <c r="E297" s="7">
        <v>9055088.2400000002</v>
      </c>
      <c r="F297" s="7">
        <v>8973178.4700000007</v>
      </c>
      <c r="G297" s="8">
        <f t="shared" si="13"/>
        <v>99.095428251729558</v>
      </c>
      <c r="H297" s="14"/>
      <c r="I297" s="13"/>
      <c r="J297" s="13"/>
      <c r="K297" s="13"/>
      <c r="L297" s="13"/>
    </row>
    <row r="298" spans="1:12" ht="33.75" customHeight="1" x14ac:dyDescent="0.2">
      <c r="A298" s="4" t="s">
        <v>40</v>
      </c>
      <c r="B298" s="2" t="s">
        <v>308</v>
      </c>
      <c r="C298" s="2" t="s">
        <v>300</v>
      </c>
      <c r="D298" s="2" t="s">
        <v>41</v>
      </c>
      <c r="E298" s="7">
        <v>88663.48</v>
      </c>
      <c r="F298" s="7">
        <v>86086.48</v>
      </c>
      <c r="G298" s="8">
        <f t="shared" si="13"/>
        <v>97.093504563547469</v>
      </c>
      <c r="H298" s="14"/>
      <c r="I298" s="13"/>
      <c r="J298" s="13"/>
      <c r="K298" s="13"/>
      <c r="L298" s="13"/>
    </row>
    <row r="299" spans="1:12" ht="96.75" customHeight="1" x14ac:dyDescent="0.2">
      <c r="A299" s="4" t="s">
        <v>309</v>
      </c>
      <c r="B299" s="2" t="s">
        <v>308</v>
      </c>
      <c r="C299" s="2" t="s">
        <v>310</v>
      </c>
      <c r="D299" s="2" t="s">
        <v>5</v>
      </c>
      <c r="E299" s="7">
        <f>E300+E301</f>
        <v>2407415</v>
      </c>
      <c r="F299" s="7">
        <f>F300+F301</f>
        <v>2298592.7599999998</v>
      </c>
      <c r="G299" s="8">
        <f t="shared" si="13"/>
        <v>95.479705825543164</v>
      </c>
      <c r="H299" s="14"/>
      <c r="I299" s="13"/>
      <c r="J299" s="13"/>
      <c r="K299" s="13"/>
      <c r="L299" s="13"/>
    </row>
    <row r="300" spans="1:12" ht="73.5" customHeight="1" x14ac:dyDescent="0.2">
      <c r="A300" s="4" t="s">
        <v>14</v>
      </c>
      <c r="B300" s="2" t="s">
        <v>308</v>
      </c>
      <c r="C300" s="2" t="s">
        <v>310</v>
      </c>
      <c r="D300" s="2" t="s">
        <v>15</v>
      </c>
      <c r="E300" s="7">
        <v>1590777.47</v>
      </c>
      <c r="F300" s="7">
        <v>1487564.23</v>
      </c>
      <c r="G300" s="8">
        <f t="shared" si="13"/>
        <v>93.511773837229413</v>
      </c>
      <c r="H300" s="14"/>
      <c r="I300" s="13"/>
      <c r="J300" s="13"/>
      <c r="K300" s="13"/>
      <c r="L300" s="13"/>
    </row>
    <row r="301" spans="1:12" ht="38.25" customHeight="1" x14ac:dyDescent="0.2">
      <c r="A301" s="4" t="s">
        <v>24</v>
      </c>
      <c r="B301" s="2" t="s">
        <v>308</v>
      </c>
      <c r="C301" s="2" t="s">
        <v>310</v>
      </c>
      <c r="D301" s="2" t="s">
        <v>25</v>
      </c>
      <c r="E301" s="7">
        <v>816637.53</v>
      </c>
      <c r="F301" s="7">
        <v>811028.53</v>
      </c>
      <c r="G301" s="8">
        <f t="shared" si="13"/>
        <v>99.31315916867058</v>
      </c>
      <c r="H301" s="14"/>
      <c r="I301" s="13"/>
      <c r="J301" s="13"/>
      <c r="K301" s="13"/>
      <c r="L301" s="13"/>
    </row>
    <row r="302" spans="1:12" ht="105" customHeight="1" x14ac:dyDescent="0.2">
      <c r="A302" s="4" t="s">
        <v>311</v>
      </c>
      <c r="B302" s="2" t="s">
        <v>308</v>
      </c>
      <c r="C302" s="2" t="s">
        <v>312</v>
      </c>
      <c r="D302" s="2" t="s">
        <v>5</v>
      </c>
      <c r="E302" s="7">
        <f>E303</f>
        <v>11606266.560000001</v>
      </c>
      <c r="F302" s="7">
        <f>F303</f>
        <v>10122507.550000001</v>
      </c>
      <c r="G302" s="8">
        <f t="shared" si="13"/>
        <v>87.215880297686354</v>
      </c>
      <c r="H302" s="14"/>
      <c r="I302" s="13"/>
      <c r="J302" s="13"/>
      <c r="K302" s="13"/>
      <c r="L302" s="13"/>
    </row>
    <row r="303" spans="1:12" ht="33.75" customHeight="1" x14ac:dyDescent="0.2">
      <c r="A303" s="4" t="s">
        <v>24</v>
      </c>
      <c r="B303" s="2" t="s">
        <v>308</v>
      </c>
      <c r="C303" s="2" t="s">
        <v>312</v>
      </c>
      <c r="D303" s="2" t="s">
        <v>25</v>
      </c>
      <c r="E303" s="7">
        <v>11606266.560000001</v>
      </c>
      <c r="F303" s="7">
        <v>10122507.550000001</v>
      </c>
      <c r="G303" s="8">
        <f t="shared" si="13"/>
        <v>87.215880297686354</v>
      </c>
      <c r="H303" s="14"/>
      <c r="I303" s="13"/>
      <c r="J303" s="13"/>
      <c r="K303" s="13"/>
      <c r="L303" s="13"/>
    </row>
    <row r="304" spans="1:12" ht="96.75" customHeight="1" x14ac:dyDescent="0.2">
      <c r="A304" s="4" t="s">
        <v>313</v>
      </c>
      <c r="B304" s="2" t="s">
        <v>308</v>
      </c>
      <c r="C304" s="2" t="s">
        <v>314</v>
      </c>
      <c r="D304" s="2" t="s">
        <v>5</v>
      </c>
      <c r="E304" s="7">
        <f>E305+E306+E307</f>
        <v>16706615.59</v>
      </c>
      <c r="F304" s="7">
        <f>F305+F306+F307</f>
        <v>15268793.34</v>
      </c>
      <c r="G304" s="8">
        <f t="shared" si="13"/>
        <v>91.393695256502866</v>
      </c>
      <c r="H304" s="14"/>
      <c r="I304" s="13"/>
      <c r="J304" s="13"/>
      <c r="K304" s="13"/>
      <c r="L304" s="13"/>
    </row>
    <row r="305" spans="1:12" ht="71.25" customHeight="1" x14ac:dyDescent="0.2">
      <c r="A305" s="4" t="s">
        <v>14</v>
      </c>
      <c r="B305" s="2" t="s">
        <v>308</v>
      </c>
      <c r="C305" s="2" t="s">
        <v>314</v>
      </c>
      <c r="D305" s="2" t="s">
        <v>15</v>
      </c>
      <c r="E305" s="7">
        <v>100000</v>
      </c>
      <c r="F305" s="7">
        <v>51729</v>
      </c>
      <c r="G305" s="8">
        <f t="shared" si="13"/>
        <v>51.728999999999999</v>
      </c>
      <c r="H305" s="14"/>
      <c r="I305" s="13"/>
      <c r="J305" s="13"/>
      <c r="K305" s="13"/>
      <c r="L305" s="13"/>
    </row>
    <row r="306" spans="1:12" ht="35.25" customHeight="1" x14ac:dyDescent="0.2">
      <c r="A306" s="4" t="s">
        <v>24</v>
      </c>
      <c r="B306" s="2" t="s">
        <v>308</v>
      </c>
      <c r="C306" s="2" t="s">
        <v>314</v>
      </c>
      <c r="D306" s="2" t="s">
        <v>25</v>
      </c>
      <c r="E306" s="7">
        <v>16606615.59</v>
      </c>
      <c r="F306" s="7">
        <v>15217064.34</v>
      </c>
      <c r="G306" s="8">
        <f t="shared" si="13"/>
        <v>91.63254401555038</v>
      </c>
      <c r="H306" s="14"/>
      <c r="I306" s="13"/>
      <c r="J306" s="13"/>
      <c r="K306" s="13"/>
      <c r="L306" s="13"/>
    </row>
    <row r="307" spans="1:12" ht="34.5" customHeight="1" x14ac:dyDescent="0.2">
      <c r="A307" s="4" t="s">
        <v>315</v>
      </c>
      <c r="B307" s="2" t="s">
        <v>308</v>
      </c>
      <c r="C307" s="2" t="s">
        <v>314</v>
      </c>
      <c r="D307" s="2" t="s">
        <v>316</v>
      </c>
      <c r="E307" s="7">
        <v>0</v>
      </c>
      <c r="F307" s="7">
        <v>0</v>
      </c>
      <c r="G307" s="8" t="s">
        <v>591</v>
      </c>
      <c r="H307" s="14"/>
      <c r="I307" s="13"/>
      <c r="J307" s="13"/>
      <c r="K307" s="13"/>
      <c r="L307" s="13"/>
    </row>
    <row r="308" spans="1:12" ht="98.25" customHeight="1" x14ac:dyDescent="0.2">
      <c r="A308" s="4" t="s">
        <v>317</v>
      </c>
      <c r="B308" s="2" t="s">
        <v>308</v>
      </c>
      <c r="C308" s="2" t="s">
        <v>318</v>
      </c>
      <c r="D308" s="2" t="s">
        <v>5</v>
      </c>
      <c r="E308" s="7">
        <f>E309</f>
        <v>223500</v>
      </c>
      <c r="F308" s="7">
        <f>F309</f>
        <v>198163.83</v>
      </c>
      <c r="G308" s="8">
        <f t="shared" si="13"/>
        <v>88.663906040268444</v>
      </c>
      <c r="H308" s="14"/>
      <c r="I308" s="13"/>
      <c r="J308" s="13"/>
      <c r="K308" s="13"/>
      <c r="L308" s="13"/>
    </row>
    <row r="309" spans="1:12" ht="35.25" customHeight="1" x14ac:dyDescent="0.2">
      <c r="A309" s="4" t="s">
        <v>24</v>
      </c>
      <c r="B309" s="2" t="s">
        <v>308</v>
      </c>
      <c r="C309" s="2" t="s">
        <v>318</v>
      </c>
      <c r="D309" s="2" t="s">
        <v>25</v>
      </c>
      <c r="E309" s="7">
        <v>223500</v>
      </c>
      <c r="F309" s="7">
        <v>198163.83</v>
      </c>
      <c r="G309" s="8">
        <f t="shared" si="13"/>
        <v>88.663906040268444</v>
      </c>
      <c r="H309" s="14"/>
      <c r="I309" s="13"/>
      <c r="J309" s="13"/>
      <c r="K309" s="13"/>
      <c r="L309" s="13"/>
    </row>
    <row r="310" spans="1:12" ht="114" customHeight="1" x14ac:dyDescent="0.2">
      <c r="A310" s="4" t="s">
        <v>319</v>
      </c>
      <c r="B310" s="2" t="s">
        <v>308</v>
      </c>
      <c r="C310" s="2" t="s">
        <v>320</v>
      </c>
      <c r="D310" s="2" t="s">
        <v>5</v>
      </c>
      <c r="E310" s="7">
        <f>E311</f>
        <v>40900</v>
      </c>
      <c r="F310" s="7">
        <f>F311</f>
        <v>40900</v>
      </c>
      <c r="G310" s="8">
        <f t="shared" si="13"/>
        <v>100</v>
      </c>
      <c r="H310" s="14"/>
      <c r="I310" s="13"/>
      <c r="J310" s="13"/>
      <c r="K310" s="13"/>
      <c r="L310" s="13"/>
    </row>
    <row r="311" spans="1:12" ht="39" customHeight="1" x14ac:dyDescent="0.2">
      <c r="A311" s="4" t="s">
        <v>24</v>
      </c>
      <c r="B311" s="2" t="s">
        <v>308</v>
      </c>
      <c r="C311" s="2" t="s">
        <v>320</v>
      </c>
      <c r="D311" s="2" t="s">
        <v>25</v>
      </c>
      <c r="E311" s="7">
        <v>40900</v>
      </c>
      <c r="F311" s="7">
        <v>40900</v>
      </c>
      <c r="G311" s="8">
        <f t="shared" si="13"/>
        <v>100</v>
      </c>
      <c r="H311" s="14"/>
      <c r="I311" s="13"/>
      <c r="J311" s="13"/>
      <c r="K311" s="13"/>
      <c r="L311" s="13"/>
    </row>
    <row r="312" spans="1:12" ht="124.5" customHeight="1" x14ac:dyDescent="0.2">
      <c r="A312" s="4" t="s">
        <v>321</v>
      </c>
      <c r="B312" s="2" t="s">
        <v>308</v>
      </c>
      <c r="C312" s="2" t="s">
        <v>322</v>
      </c>
      <c r="D312" s="2" t="s">
        <v>5</v>
      </c>
      <c r="E312" s="7">
        <f>E313+E314</f>
        <v>449162435.13999999</v>
      </c>
      <c r="F312" s="7">
        <f>F313+F314</f>
        <v>449162435.13999999</v>
      </c>
      <c r="G312" s="8">
        <f t="shared" si="13"/>
        <v>100</v>
      </c>
      <c r="H312" s="14"/>
      <c r="I312" s="13"/>
      <c r="J312" s="13"/>
      <c r="K312" s="13"/>
      <c r="L312" s="13"/>
    </row>
    <row r="313" spans="1:12" ht="79.5" customHeight="1" x14ac:dyDescent="0.2">
      <c r="A313" s="4" t="s">
        <v>14</v>
      </c>
      <c r="B313" s="2" t="s">
        <v>308</v>
      </c>
      <c r="C313" s="2" t="s">
        <v>322</v>
      </c>
      <c r="D313" s="2" t="s">
        <v>15</v>
      </c>
      <c r="E313" s="7">
        <v>447051332.63999999</v>
      </c>
      <c r="F313" s="7">
        <v>447051332.63999999</v>
      </c>
      <c r="G313" s="8">
        <f t="shared" si="13"/>
        <v>100</v>
      </c>
      <c r="H313" s="14"/>
      <c r="I313" s="13"/>
      <c r="J313" s="13"/>
      <c r="K313" s="13"/>
      <c r="L313" s="13"/>
    </row>
    <row r="314" spans="1:12" ht="33.75" customHeight="1" x14ac:dyDescent="0.2">
      <c r="A314" s="4" t="s">
        <v>24</v>
      </c>
      <c r="B314" s="2" t="s">
        <v>308</v>
      </c>
      <c r="C314" s="2" t="s">
        <v>322</v>
      </c>
      <c r="D314" s="2" t="s">
        <v>25</v>
      </c>
      <c r="E314" s="7">
        <v>2111102.5</v>
      </c>
      <c r="F314" s="7">
        <v>2111102.5</v>
      </c>
      <c r="G314" s="8">
        <f t="shared" si="13"/>
        <v>100</v>
      </c>
      <c r="H314" s="14"/>
      <c r="I314" s="13"/>
      <c r="J314" s="13"/>
      <c r="K314" s="13"/>
      <c r="L314" s="13"/>
    </row>
    <row r="315" spans="1:12" ht="109.5" customHeight="1" x14ac:dyDescent="0.2">
      <c r="A315" s="4" t="s">
        <v>323</v>
      </c>
      <c r="B315" s="2" t="s">
        <v>308</v>
      </c>
      <c r="C315" s="2" t="s">
        <v>324</v>
      </c>
      <c r="D315" s="2" t="s">
        <v>5</v>
      </c>
      <c r="E315" s="7">
        <f>E316</f>
        <v>8242376.7000000002</v>
      </c>
      <c r="F315" s="7">
        <f>F316</f>
        <v>8242371.8799999999</v>
      </c>
      <c r="G315" s="8">
        <f t="shared" si="13"/>
        <v>99.99994152172151</v>
      </c>
      <c r="H315" s="14"/>
      <c r="I315" s="13"/>
      <c r="J315" s="13"/>
      <c r="K315" s="13"/>
      <c r="L315" s="13"/>
    </row>
    <row r="316" spans="1:12" ht="42.75" customHeight="1" x14ac:dyDescent="0.2">
      <c r="A316" s="4" t="s">
        <v>24</v>
      </c>
      <c r="B316" s="2" t="s">
        <v>308</v>
      </c>
      <c r="C316" s="2" t="s">
        <v>324</v>
      </c>
      <c r="D316" s="2" t="s">
        <v>25</v>
      </c>
      <c r="E316" s="7">
        <v>8242376.7000000002</v>
      </c>
      <c r="F316" s="7">
        <v>8242371.8799999999</v>
      </c>
      <c r="G316" s="8">
        <f t="shared" si="13"/>
        <v>99.99994152172151</v>
      </c>
      <c r="H316" s="14"/>
      <c r="I316" s="13"/>
      <c r="J316" s="13"/>
      <c r="K316" s="13"/>
      <c r="L316" s="13"/>
    </row>
    <row r="317" spans="1:12" ht="155.25" customHeight="1" x14ac:dyDescent="0.2">
      <c r="A317" s="4" t="s">
        <v>325</v>
      </c>
      <c r="B317" s="2" t="s">
        <v>308</v>
      </c>
      <c r="C317" s="2" t="s">
        <v>326</v>
      </c>
      <c r="D317" s="2" t="s">
        <v>5</v>
      </c>
      <c r="E317" s="7">
        <f>E318</f>
        <v>96947.86</v>
      </c>
      <c r="F317" s="7">
        <f>F318</f>
        <v>96947.86</v>
      </c>
      <c r="G317" s="8">
        <f t="shared" si="13"/>
        <v>100</v>
      </c>
      <c r="H317" s="14"/>
      <c r="I317" s="13"/>
      <c r="J317" s="13"/>
      <c r="K317" s="13"/>
      <c r="L317" s="13"/>
    </row>
    <row r="318" spans="1:12" ht="37.5" customHeight="1" x14ac:dyDescent="0.2">
      <c r="A318" s="4" t="s">
        <v>24</v>
      </c>
      <c r="B318" s="2" t="s">
        <v>308</v>
      </c>
      <c r="C318" s="2" t="s">
        <v>326</v>
      </c>
      <c r="D318" s="2" t="s">
        <v>25</v>
      </c>
      <c r="E318" s="7">
        <v>96947.86</v>
      </c>
      <c r="F318" s="7">
        <v>96947.86</v>
      </c>
      <c r="G318" s="8">
        <f t="shared" si="13"/>
        <v>100</v>
      </c>
      <c r="H318" s="14"/>
      <c r="I318" s="13"/>
      <c r="J318" s="13"/>
      <c r="K318" s="13"/>
      <c r="L318" s="13"/>
    </row>
    <row r="319" spans="1:12" ht="47.25" customHeight="1" x14ac:dyDescent="0.2">
      <c r="A319" s="4" t="s">
        <v>327</v>
      </c>
      <c r="B319" s="2" t="s">
        <v>308</v>
      </c>
      <c r="C319" s="2" t="s">
        <v>328</v>
      </c>
      <c r="D319" s="2" t="s">
        <v>5</v>
      </c>
      <c r="E319" s="7">
        <f>E320</f>
        <v>3999945.85</v>
      </c>
      <c r="F319" s="7">
        <f>F320</f>
        <v>2327087.71</v>
      </c>
      <c r="G319" s="8">
        <f t="shared" si="13"/>
        <v>58.177980334408772</v>
      </c>
      <c r="H319" s="14"/>
      <c r="I319" s="13"/>
      <c r="J319" s="13"/>
      <c r="K319" s="13"/>
      <c r="L319" s="13"/>
    </row>
    <row r="320" spans="1:12" ht="39.75" customHeight="1" x14ac:dyDescent="0.2">
      <c r="A320" s="4" t="s">
        <v>24</v>
      </c>
      <c r="B320" s="2" t="s">
        <v>308</v>
      </c>
      <c r="C320" s="2" t="s">
        <v>328</v>
      </c>
      <c r="D320" s="2" t="s">
        <v>25</v>
      </c>
      <c r="E320" s="7">
        <v>3999945.85</v>
      </c>
      <c r="F320" s="7">
        <v>2327087.71</v>
      </c>
      <c r="G320" s="8">
        <f t="shared" si="13"/>
        <v>58.177980334408772</v>
      </c>
      <c r="H320" s="14"/>
      <c r="I320" s="13"/>
      <c r="J320" s="13"/>
      <c r="K320" s="13"/>
      <c r="L320" s="13"/>
    </row>
    <row r="321" spans="1:12" ht="43.5" customHeight="1" x14ac:dyDescent="0.2">
      <c r="A321" s="4" t="s">
        <v>329</v>
      </c>
      <c r="B321" s="2" t="s">
        <v>308</v>
      </c>
      <c r="C321" s="2" t="s">
        <v>330</v>
      </c>
      <c r="D321" s="2" t="s">
        <v>5</v>
      </c>
      <c r="E321" s="7">
        <f>E322</f>
        <v>244484.09</v>
      </c>
      <c r="F321" s="7">
        <f>F322</f>
        <v>209685.05</v>
      </c>
      <c r="G321" s="8">
        <f t="shared" si="13"/>
        <v>85.766337596855479</v>
      </c>
      <c r="H321" s="14"/>
      <c r="I321" s="13"/>
      <c r="J321" s="13"/>
      <c r="K321" s="13"/>
      <c r="L321" s="13"/>
    </row>
    <row r="322" spans="1:12" ht="42" customHeight="1" x14ac:dyDescent="0.2">
      <c r="A322" s="4" t="s">
        <v>24</v>
      </c>
      <c r="B322" s="2" t="s">
        <v>308</v>
      </c>
      <c r="C322" s="2" t="s">
        <v>330</v>
      </c>
      <c r="D322" s="2" t="s">
        <v>25</v>
      </c>
      <c r="E322" s="7">
        <v>244484.09</v>
      </c>
      <c r="F322" s="7">
        <v>209685.05</v>
      </c>
      <c r="G322" s="8">
        <f t="shared" si="13"/>
        <v>85.766337596855479</v>
      </c>
      <c r="H322" s="14"/>
      <c r="I322" s="13"/>
      <c r="J322" s="13"/>
      <c r="K322" s="13"/>
      <c r="L322" s="13"/>
    </row>
    <row r="323" spans="1:12" ht="108" customHeight="1" x14ac:dyDescent="0.2">
      <c r="A323" s="4" t="s">
        <v>331</v>
      </c>
      <c r="B323" s="2" t="s">
        <v>308</v>
      </c>
      <c r="C323" s="2" t="s">
        <v>332</v>
      </c>
      <c r="D323" s="2" t="s">
        <v>5</v>
      </c>
      <c r="E323" s="7">
        <f>E324</f>
        <v>31533676.27</v>
      </c>
      <c r="F323" s="7">
        <f>F324</f>
        <v>30327852.059999999</v>
      </c>
      <c r="G323" s="8">
        <f t="shared" si="13"/>
        <v>96.176074747278435</v>
      </c>
      <c r="H323" s="14"/>
      <c r="I323" s="13"/>
      <c r="J323" s="13"/>
      <c r="K323" s="13"/>
      <c r="L323" s="13"/>
    </row>
    <row r="324" spans="1:12" ht="36" customHeight="1" x14ac:dyDescent="0.2">
      <c r="A324" s="4" t="s">
        <v>24</v>
      </c>
      <c r="B324" s="2" t="s">
        <v>308</v>
      </c>
      <c r="C324" s="2" t="s">
        <v>332</v>
      </c>
      <c r="D324" s="2" t="s">
        <v>25</v>
      </c>
      <c r="E324" s="7">
        <v>31533676.27</v>
      </c>
      <c r="F324" s="7">
        <v>30327852.059999999</v>
      </c>
      <c r="G324" s="8">
        <f t="shared" si="13"/>
        <v>96.176074747278435</v>
      </c>
      <c r="H324" s="14"/>
      <c r="I324" s="13"/>
      <c r="J324" s="13"/>
      <c r="K324" s="13"/>
      <c r="L324" s="13"/>
    </row>
    <row r="325" spans="1:12" ht="78.75" customHeight="1" x14ac:dyDescent="0.2">
      <c r="A325" s="4" t="s">
        <v>333</v>
      </c>
      <c r="B325" s="2" t="s">
        <v>308</v>
      </c>
      <c r="C325" s="2" t="s">
        <v>334</v>
      </c>
      <c r="D325" s="2" t="s">
        <v>5</v>
      </c>
      <c r="E325" s="7">
        <f>E326</f>
        <v>0</v>
      </c>
      <c r="F325" s="7">
        <f>F326</f>
        <v>0</v>
      </c>
      <c r="G325" s="8" t="s">
        <v>591</v>
      </c>
      <c r="H325" s="14"/>
      <c r="I325" s="13"/>
      <c r="J325" s="13"/>
      <c r="K325" s="13"/>
      <c r="L325" s="13"/>
    </row>
    <row r="326" spans="1:12" ht="36.950000000000003" customHeight="1" x14ac:dyDescent="0.2">
      <c r="A326" s="4" t="s">
        <v>24</v>
      </c>
      <c r="B326" s="2" t="s">
        <v>308</v>
      </c>
      <c r="C326" s="2" t="s">
        <v>334</v>
      </c>
      <c r="D326" s="2" t="s">
        <v>25</v>
      </c>
      <c r="E326" s="7">
        <v>0</v>
      </c>
      <c r="F326" s="7">
        <v>0</v>
      </c>
      <c r="G326" s="8" t="s">
        <v>591</v>
      </c>
      <c r="H326" s="14"/>
      <c r="I326" s="13"/>
      <c r="J326" s="13"/>
      <c r="K326" s="13"/>
      <c r="L326" s="13"/>
    </row>
    <row r="327" spans="1:12" ht="99" customHeight="1" x14ac:dyDescent="0.2">
      <c r="A327" s="4" t="s">
        <v>335</v>
      </c>
      <c r="B327" s="2" t="s">
        <v>308</v>
      </c>
      <c r="C327" s="2" t="s">
        <v>336</v>
      </c>
      <c r="D327" s="2" t="s">
        <v>5</v>
      </c>
      <c r="E327" s="7">
        <f>E328</f>
        <v>7424544.1500000004</v>
      </c>
      <c r="F327" s="7">
        <f>F328</f>
        <v>7424544.1500000004</v>
      </c>
      <c r="G327" s="8">
        <f t="shared" si="13"/>
        <v>100</v>
      </c>
      <c r="H327" s="14"/>
      <c r="I327" s="13"/>
      <c r="J327" s="13"/>
      <c r="K327" s="13"/>
      <c r="L327" s="13"/>
    </row>
    <row r="328" spans="1:12" ht="33" customHeight="1" x14ac:dyDescent="0.2">
      <c r="A328" s="4" t="s">
        <v>24</v>
      </c>
      <c r="B328" s="2" t="s">
        <v>308</v>
      </c>
      <c r="C328" s="2" t="s">
        <v>336</v>
      </c>
      <c r="D328" s="2" t="s">
        <v>25</v>
      </c>
      <c r="E328" s="7">
        <v>7424544.1500000004</v>
      </c>
      <c r="F328" s="7">
        <v>7424544.1500000004</v>
      </c>
      <c r="G328" s="8">
        <f t="shared" ref="G328:G391" si="15">F328/E328*100</f>
        <v>100</v>
      </c>
      <c r="H328" s="14"/>
      <c r="I328" s="13"/>
      <c r="J328" s="13"/>
      <c r="K328" s="13"/>
      <c r="L328" s="13"/>
    </row>
    <row r="329" spans="1:12" ht="78" customHeight="1" x14ac:dyDescent="0.2">
      <c r="A329" s="4" t="s">
        <v>337</v>
      </c>
      <c r="B329" s="2" t="s">
        <v>308</v>
      </c>
      <c r="C329" s="2" t="s">
        <v>338</v>
      </c>
      <c r="D329" s="2" t="s">
        <v>5</v>
      </c>
      <c r="E329" s="7">
        <f>E330</f>
        <v>0</v>
      </c>
      <c r="F329" s="7">
        <f>F330</f>
        <v>0</v>
      </c>
      <c r="G329" s="8" t="s">
        <v>591</v>
      </c>
      <c r="H329" s="14"/>
      <c r="I329" s="13"/>
      <c r="J329" s="13"/>
      <c r="K329" s="13"/>
      <c r="L329" s="13"/>
    </row>
    <row r="330" spans="1:12" ht="39" customHeight="1" x14ac:dyDescent="0.2">
      <c r="A330" s="4" t="s">
        <v>24</v>
      </c>
      <c r="B330" s="2" t="s">
        <v>308</v>
      </c>
      <c r="C330" s="2" t="s">
        <v>338</v>
      </c>
      <c r="D330" s="2" t="s">
        <v>25</v>
      </c>
      <c r="E330" s="7">
        <v>0</v>
      </c>
      <c r="F330" s="7">
        <v>0</v>
      </c>
      <c r="G330" s="8" t="s">
        <v>591</v>
      </c>
      <c r="H330" s="14"/>
      <c r="I330" s="13"/>
      <c r="J330" s="13"/>
      <c r="K330" s="13"/>
      <c r="L330" s="13"/>
    </row>
    <row r="331" spans="1:12" ht="82.5" customHeight="1" x14ac:dyDescent="0.2">
      <c r="A331" s="4" t="s">
        <v>337</v>
      </c>
      <c r="B331" s="2" t="s">
        <v>308</v>
      </c>
      <c r="C331" s="2" t="s">
        <v>339</v>
      </c>
      <c r="D331" s="2" t="s">
        <v>5</v>
      </c>
      <c r="E331" s="7">
        <f>E332</f>
        <v>0</v>
      </c>
      <c r="F331" s="7">
        <f>F332</f>
        <v>0</v>
      </c>
      <c r="G331" s="8" t="s">
        <v>591</v>
      </c>
      <c r="H331" s="14"/>
      <c r="I331" s="13"/>
      <c r="J331" s="13"/>
      <c r="K331" s="13"/>
      <c r="L331" s="13"/>
    </row>
    <row r="332" spans="1:12" ht="36.950000000000003" customHeight="1" x14ac:dyDescent="0.2">
      <c r="A332" s="4" t="s">
        <v>24</v>
      </c>
      <c r="B332" s="2" t="s">
        <v>308</v>
      </c>
      <c r="C332" s="2" t="s">
        <v>339</v>
      </c>
      <c r="D332" s="2" t="s">
        <v>25</v>
      </c>
      <c r="E332" s="7">
        <v>0</v>
      </c>
      <c r="F332" s="7">
        <v>0</v>
      </c>
      <c r="G332" s="8" t="s">
        <v>591</v>
      </c>
      <c r="H332" s="14"/>
      <c r="I332" s="13"/>
      <c r="J332" s="13"/>
      <c r="K332" s="13"/>
      <c r="L332" s="13"/>
    </row>
    <row r="333" spans="1:12" ht="246.75" customHeight="1" x14ac:dyDescent="0.2">
      <c r="A333" s="4" t="s">
        <v>340</v>
      </c>
      <c r="B333" s="2" t="s">
        <v>308</v>
      </c>
      <c r="C333" s="2" t="s">
        <v>341</v>
      </c>
      <c r="D333" s="2" t="s">
        <v>5</v>
      </c>
      <c r="E333" s="7">
        <f>E334</f>
        <v>208320</v>
      </c>
      <c r="F333" s="7">
        <f>F334</f>
        <v>208320</v>
      </c>
      <c r="G333" s="8">
        <f t="shared" si="15"/>
        <v>100</v>
      </c>
      <c r="H333" s="14"/>
      <c r="I333" s="13"/>
      <c r="J333" s="13"/>
      <c r="K333" s="13"/>
      <c r="L333" s="13"/>
    </row>
    <row r="334" spans="1:12" ht="80.25" customHeight="1" x14ac:dyDescent="0.2">
      <c r="A334" s="4" t="s">
        <v>14</v>
      </c>
      <c r="B334" s="2" t="s">
        <v>308</v>
      </c>
      <c r="C334" s="2" t="s">
        <v>341</v>
      </c>
      <c r="D334" s="2" t="s">
        <v>15</v>
      </c>
      <c r="E334" s="7">
        <v>208320</v>
      </c>
      <c r="F334" s="7">
        <v>208320</v>
      </c>
      <c r="G334" s="8">
        <f t="shared" si="15"/>
        <v>100</v>
      </c>
      <c r="H334" s="14"/>
      <c r="I334" s="13"/>
      <c r="J334" s="13"/>
      <c r="K334" s="13"/>
      <c r="L334" s="13"/>
    </row>
    <row r="335" spans="1:12" ht="102" customHeight="1" x14ac:dyDescent="0.2">
      <c r="A335" s="4" t="s">
        <v>342</v>
      </c>
      <c r="B335" s="2" t="s">
        <v>308</v>
      </c>
      <c r="C335" s="2" t="s">
        <v>343</v>
      </c>
      <c r="D335" s="2" t="s">
        <v>5</v>
      </c>
      <c r="E335" s="7">
        <f>E336</f>
        <v>48411170.829999998</v>
      </c>
      <c r="F335" s="7">
        <f>F336</f>
        <v>48265313.640000001</v>
      </c>
      <c r="G335" s="8">
        <f t="shared" si="15"/>
        <v>99.698711707444161</v>
      </c>
      <c r="H335" s="14"/>
      <c r="I335" s="13"/>
      <c r="J335" s="13"/>
      <c r="K335" s="13"/>
      <c r="L335" s="13"/>
    </row>
    <row r="336" spans="1:12" ht="75.75" customHeight="1" x14ac:dyDescent="0.2">
      <c r="A336" s="4" t="s">
        <v>14</v>
      </c>
      <c r="B336" s="2" t="s">
        <v>308</v>
      </c>
      <c r="C336" s="2" t="s">
        <v>343</v>
      </c>
      <c r="D336" s="2" t="s">
        <v>15</v>
      </c>
      <c r="E336" s="7">
        <v>48411170.829999998</v>
      </c>
      <c r="F336" s="7">
        <v>48265313.640000001</v>
      </c>
      <c r="G336" s="8">
        <f t="shared" si="15"/>
        <v>99.698711707444161</v>
      </c>
      <c r="H336" s="14"/>
      <c r="I336" s="13"/>
      <c r="J336" s="13"/>
      <c r="K336" s="13"/>
      <c r="L336" s="13"/>
    </row>
    <row r="337" spans="1:12" ht="72.95" customHeight="1" x14ac:dyDescent="0.2">
      <c r="A337" s="4" t="s">
        <v>344</v>
      </c>
      <c r="B337" s="2" t="s">
        <v>308</v>
      </c>
      <c r="C337" s="2" t="s">
        <v>345</v>
      </c>
      <c r="D337" s="2" t="s">
        <v>5</v>
      </c>
      <c r="E337" s="7">
        <f>E338</f>
        <v>1310213.67</v>
      </c>
      <c r="F337" s="7">
        <f>F338</f>
        <v>1310213.67</v>
      </c>
      <c r="G337" s="8">
        <f t="shared" si="15"/>
        <v>100</v>
      </c>
      <c r="H337" s="14"/>
      <c r="I337" s="13"/>
      <c r="J337" s="13"/>
      <c r="K337" s="13"/>
      <c r="L337" s="13"/>
    </row>
    <row r="338" spans="1:12" ht="42" customHeight="1" x14ac:dyDescent="0.2">
      <c r="A338" s="4" t="s">
        <v>24</v>
      </c>
      <c r="B338" s="2" t="s">
        <v>308</v>
      </c>
      <c r="C338" s="2" t="s">
        <v>345</v>
      </c>
      <c r="D338" s="2" t="s">
        <v>25</v>
      </c>
      <c r="E338" s="7">
        <v>1310213.67</v>
      </c>
      <c r="F338" s="7">
        <v>1310213.67</v>
      </c>
      <c r="G338" s="8">
        <f t="shared" si="15"/>
        <v>100</v>
      </c>
      <c r="H338" s="14"/>
      <c r="I338" s="13"/>
      <c r="J338" s="13"/>
      <c r="K338" s="13"/>
      <c r="L338" s="13"/>
    </row>
    <row r="339" spans="1:12" ht="70.5" customHeight="1" x14ac:dyDescent="0.2">
      <c r="A339" s="4" t="s">
        <v>346</v>
      </c>
      <c r="B339" s="2" t="s">
        <v>308</v>
      </c>
      <c r="C339" s="2" t="s">
        <v>347</v>
      </c>
      <c r="D339" s="2" t="s">
        <v>5</v>
      </c>
      <c r="E339" s="7">
        <f>E340</f>
        <v>27494311.870000001</v>
      </c>
      <c r="F339" s="7">
        <f>F340</f>
        <v>26749578.890000001</v>
      </c>
      <c r="G339" s="8">
        <f t="shared" si="15"/>
        <v>97.291319806361102</v>
      </c>
      <c r="H339" s="14"/>
      <c r="I339" s="13"/>
      <c r="J339" s="13"/>
      <c r="K339" s="13"/>
      <c r="L339" s="13"/>
    </row>
    <row r="340" spans="1:12" ht="39" customHeight="1" x14ac:dyDescent="0.2">
      <c r="A340" s="4" t="s">
        <v>24</v>
      </c>
      <c r="B340" s="2" t="s">
        <v>308</v>
      </c>
      <c r="C340" s="2" t="s">
        <v>347</v>
      </c>
      <c r="D340" s="2" t="s">
        <v>25</v>
      </c>
      <c r="E340" s="7">
        <v>27494311.870000001</v>
      </c>
      <c r="F340" s="7">
        <v>26749578.890000001</v>
      </c>
      <c r="G340" s="8">
        <f t="shared" si="15"/>
        <v>97.291319806361102</v>
      </c>
      <c r="H340" s="14"/>
      <c r="I340" s="13"/>
      <c r="J340" s="13"/>
      <c r="K340" s="13"/>
      <c r="L340" s="13"/>
    </row>
    <row r="341" spans="1:12" ht="80.25" customHeight="1" x14ac:dyDescent="0.2">
      <c r="A341" s="4" t="s">
        <v>348</v>
      </c>
      <c r="B341" s="2" t="s">
        <v>308</v>
      </c>
      <c r="C341" s="2" t="s">
        <v>349</v>
      </c>
      <c r="D341" s="2" t="s">
        <v>5</v>
      </c>
      <c r="E341" s="7">
        <f>E342</f>
        <v>156500</v>
      </c>
      <c r="F341" s="7">
        <f>F342</f>
        <v>12249.86</v>
      </c>
      <c r="G341" s="8">
        <f t="shared" si="15"/>
        <v>7.8273865814696491</v>
      </c>
      <c r="H341" s="14"/>
      <c r="I341" s="13"/>
      <c r="J341" s="13"/>
      <c r="K341" s="13"/>
      <c r="L341" s="13"/>
    </row>
    <row r="342" spans="1:12" ht="37.5" customHeight="1" x14ac:dyDescent="0.2">
      <c r="A342" s="4" t="s">
        <v>24</v>
      </c>
      <c r="B342" s="2" t="s">
        <v>308</v>
      </c>
      <c r="C342" s="2" t="s">
        <v>349</v>
      </c>
      <c r="D342" s="2" t="s">
        <v>25</v>
      </c>
      <c r="E342" s="7">
        <v>156500</v>
      </c>
      <c r="F342" s="7">
        <v>12249.86</v>
      </c>
      <c r="G342" s="8">
        <f t="shared" si="15"/>
        <v>7.8273865814696491</v>
      </c>
      <c r="H342" s="14"/>
      <c r="I342" s="13"/>
      <c r="J342" s="13"/>
      <c r="K342" s="13"/>
      <c r="L342" s="13"/>
    </row>
    <row r="343" spans="1:12" ht="90.95" customHeight="1" x14ac:dyDescent="0.2">
      <c r="A343" s="4" t="s">
        <v>350</v>
      </c>
      <c r="B343" s="2" t="s">
        <v>308</v>
      </c>
      <c r="C343" s="2" t="s">
        <v>351</v>
      </c>
      <c r="D343" s="2" t="s">
        <v>5</v>
      </c>
      <c r="E343" s="7">
        <f>E344</f>
        <v>577897.77</v>
      </c>
      <c r="F343" s="7">
        <f>F344</f>
        <v>91388.12</v>
      </c>
      <c r="G343" s="8">
        <f t="shared" si="15"/>
        <v>15.813890404872128</v>
      </c>
      <c r="H343" s="14"/>
      <c r="I343" s="13"/>
      <c r="J343" s="13"/>
      <c r="K343" s="13"/>
      <c r="L343" s="13"/>
    </row>
    <row r="344" spans="1:12" ht="37.5" customHeight="1" x14ac:dyDescent="0.2">
      <c r="A344" s="4" t="s">
        <v>24</v>
      </c>
      <c r="B344" s="2" t="s">
        <v>308</v>
      </c>
      <c r="C344" s="2" t="s">
        <v>351</v>
      </c>
      <c r="D344" s="2" t="s">
        <v>25</v>
      </c>
      <c r="E344" s="7">
        <v>577897.77</v>
      </c>
      <c r="F344" s="7">
        <v>91388.12</v>
      </c>
      <c r="G344" s="8">
        <f t="shared" si="15"/>
        <v>15.813890404872128</v>
      </c>
      <c r="H344" s="14"/>
      <c r="I344" s="13"/>
      <c r="J344" s="13"/>
      <c r="K344" s="13"/>
      <c r="L344" s="13"/>
    </row>
    <row r="345" spans="1:12" ht="108.95" customHeight="1" x14ac:dyDescent="0.2">
      <c r="A345" s="4" t="s">
        <v>352</v>
      </c>
      <c r="B345" s="2" t="s">
        <v>308</v>
      </c>
      <c r="C345" s="2" t="s">
        <v>353</v>
      </c>
      <c r="D345" s="2" t="s">
        <v>5</v>
      </c>
      <c r="E345" s="7">
        <f>E346+E347</f>
        <v>6144992.04</v>
      </c>
      <c r="F345" s="7">
        <f>F346+F347</f>
        <v>5606405.4299999997</v>
      </c>
      <c r="G345" s="8">
        <f t="shared" si="15"/>
        <v>91.235357076231466</v>
      </c>
      <c r="H345" s="14"/>
      <c r="I345" s="13"/>
      <c r="J345" s="13"/>
      <c r="K345" s="13"/>
      <c r="L345" s="13"/>
    </row>
    <row r="346" spans="1:12" ht="39.75" customHeight="1" x14ac:dyDescent="0.2">
      <c r="A346" s="4" t="s">
        <v>24</v>
      </c>
      <c r="B346" s="2" t="s">
        <v>308</v>
      </c>
      <c r="C346" s="2" t="s">
        <v>353</v>
      </c>
      <c r="D346" s="2" t="s">
        <v>25</v>
      </c>
      <c r="E346" s="7">
        <v>4787965.8600000003</v>
      </c>
      <c r="F346" s="7">
        <v>4249379.25</v>
      </c>
      <c r="G346" s="8">
        <f t="shared" si="15"/>
        <v>88.751243727539858</v>
      </c>
      <c r="H346" s="14"/>
      <c r="I346" s="13"/>
      <c r="J346" s="13"/>
      <c r="K346" s="13"/>
      <c r="L346" s="13"/>
    </row>
    <row r="347" spans="1:12" ht="35.25" customHeight="1" x14ac:dyDescent="0.2">
      <c r="A347" s="4" t="s">
        <v>315</v>
      </c>
      <c r="B347" s="2" t="s">
        <v>308</v>
      </c>
      <c r="C347" s="2" t="s">
        <v>353</v>
      </c>
      <c r="D347" s="2" t="s">
        <v>316</v>
      </c>
      <c r="E347" s="7">
        <v>1357026.18</v>
      </c>
      <c r="F347" s="7">
        <v>1357026.18</v>
      </c>
      <c r="G347" s="8">
        <f t="shared" si="15"/>
        <v>100</v>
      </c>
      <c r="H347" s="14"/>
      <c r="I347" s="13"/>
      <c r="J347" s="13"/>
      <c r="K347" s="13"/>
      <c r="L347" s="13"/>
    </row>
    <row r="348" spans="1:12" ht="136.5" customHeight="1" x14ac:dyDescent="0.2">
      <c r="A348" s="4" t="s">
        <v>354</v>
      </c>
      <c r="B348" s="2" t="s">
        <v>308</v>
      </c>
      <c r="C348" s="2" t="s">
        <v>355</v>
      </c>
      <c r="D348" s="2" t="s">
        <v>5</v>
      </c>
      <c r="E348" s="7">
        <f>E349</f>
        <v>8224</v>
      </c>
      <c r="F348" s="7">
        <f>F349</f>
        <v>8224</v>
      </c>
      <c r="G348" s="8">
        <f t="shared" si="15"/>
        <v>100</v>
      </c>
      <c r="H348" s="14"/>
      <c r="I348" s="13"/>
      <c r="J348" s="13"/>
      <c r="K348" s="13"/>
      <c r="L348" s="13"/>
    </row>
    <row r="349" spans="1:12" ht="39" customHeight="1" x14ac:dyDescent="0.2">
      <c r="A349" s="4" t="s">
        <v>315</v>
      </c>
      <c r="B349" s="2" t="s">
        <v>308</v>
      </c>
      <c r="C349" s="2" t="s">
        <v>355</v>
      </c>
      <c r="D349" s="2" t="s">
        <v>316</v>
      </c>
      <c r="E349" s="7">
        <v>8224</v>
      </c>
      <c r="F349" s="7">
        <v>8224</v>
      </c>
      <c r="G349" s="8">
        <f t="shared" si="15"/>
        <v>100</v>
      </c>
      <c r="H349" s="14"/>
      <c r="I349" s="13"/>
      <c r="J349" s="13"/>
      <c r="K349" s="13"/>
      <c r="L349" s="13"/>
    </row>
    <row r="350" spans="1:12" ht="70.5" customHeight="1" x14ac:dyDescent="0.2">
      <c r="A350" s="4" t="s">
        <v>356</v>
      </c>
      <c r="B350" s="2" t="s">
        <v>308</v>
      </c>
      <c r="C350" s="2" t="s">
        <v>357</v>
      </c>
      <c r="D350" s="2" t="s">
        <v>5</v>
      </c>
      <c r="E350" s="7">
        <f>E351</f>
        <v>14102368.99</v>
      </c>
      <c r="F350" s="7">
        <f>F351</f>
        <v>14086055</v>
      </c>
      <c r="G350" s="8">
        <f t="shared" si="15"/>
        <v>99.884317379501496</v>
      </c>
      <c r="H350" s="14"/>
      <c r="I350" s="13"/>
      <c r="J350" s="13"/>
      <c r="K350" s="13"/>
      <c r="L350" s="13"/>
    </row>
    <row r="351" spans="1:12" ht="40.700000000000003" customHeight="1" x14ac:dyDescent="0.2">
      <c r="A351" s="4" t="s">
        <v>24</v>
      </c>
      <c r="B351" s="2" t="s">
        <v>308</v>
      </c>
      <c r="C351" s="2" t="s">
        <v>357</v>
      </c>
      <c r="D351" s="2" t="s">
        <v>25</v>
      </c>
      <c r="E351" s="7">
        <v>14102368.99</v>
      </c>
      <c r="F351" s="7">
        <v>14086055</v>
      </c>
      <c r="G351" s="8">
        <f t="shared" si="15"/>
        <v>99.884317379501496</v>
      </c>
      <c r="H351" s="14"/>
      <c r="I351" s="13"/>
      <c r="J351" s="13"/>
      <c r="K351" s="13"/>
      <c r="L351" s="13"/>
    </row>
    <row r="352" spans="1:12" ht="75" customHeight="1" x14ac:dyDescent="0.2">
      <c r="A352" s="4" t="s">
        <v>358</v>
      </c>
      <c r="B352" s="2" t="s">
        <v>308</v>
      </c>
      <c r="C352" s="2" t="s">
        <v>359</v>
      </c>
      <c r="D352" s="2" t="s">
        <v>5</v>
      </c>
      <c r="E352" s="7">
        <f>E353</f>
        <v>1821874.04</v>
      </c>
      <c r="F352" s="7">
        <f>F353</f>
        <v>1821874.04</v>
      </c>
      <c r="G352" s="8">
        <f t="shared" si="15"/>
        <v>100</v>
      </c>
      <c r="H352" s="14"/>
      <c r="I352" s="13"/>
      <c r="J352" s="13"/>
      <c r="K352" s="13"/>
      <c r="L352" s="13"/>
    </row>
    <row r="353" spans="1:12" ht="150.75" customHeight="1" x14ac:dyDescent="0.2">
      <c r="A353" s="4" t="s">
        <v>360</v>
      </c>
      <c r="B353" s="2" t="s">
        <v>308</v>
      </c>
      <c r="C353" s="2" t="s">
        <v>361</v>
      </c>
      <c r="D353" s="2" t="s">
        <v>5</v>
      </c>
      <c r="E353" s="7">
        <f>E354</f>
        <v>1821874.04</v>
      </c>
      <c r="F353" s="7">
        <f>F354</f>
        <v>1821874.04</v>
      </c>
      <c r="G353" s="8">
        <f t="shared" si="15"/>
        <v>100</v>
      </c>
      <c r="H353" s="14"/>
      <c r="I353" s="13"/>
      <c r="J353" s="13"/>
      <c r="K353" s="13"/>
      <c r="L353" s="13"/>
    </row>
    <row r="354" spans="1:12" ht="63.95" customHeight="1" x14ac:dyDescent="0.2">
      <c r="A354" s="4" t="s">
        <v>14</v>
      </c>
      <c r="B354" s="2" t="s">
        <v>308</v>
      </c>
      <c r="C354" s="2" t="s">
        <v>361</v>
      </c>
      <c r="D354" s="2" t="s">
        <v>15</v>
      </c>
      <c r="E354" s="7">
        <v>1821874.04</v>
      </c>
      <c r="F354" s="7">
        <v>1821874.04</v>
      </c>
      <c r="G354" s="8">
        <f t="shared" si="15"/>
        <v>100</v>
      </c>
      <c r="H354" s="14"/>
      <c r="I354" s="13"/>
      <c r="J354" s="13"/>
      <c r="K354" s="13"/>
      <c r="L354" s="13"/>
    </row>
    <row r="355" spans="1:12" ht="63.95" customHeight="1" x14ac:dyDescent="0.2">
      <c r="A355" s="4" t="s">
        <v>73</v>
      </c>
      <c r="B355" s="2" t="s">
        <v>308</v>
      </c>
      <c r="C355" s="2" t="s">
        <v>74</v>
      </c>
      <c r="D355" s="2" t="s">
        <v>5</v>
      </c>
      <c r="E355" s="7">
        <f>E356</f>
        <v>13758761.189999999</v>
      </c>
      <c r="F355" s="7">
        <f>F356</f>
        <v>13716707.189999999</v>
      </c>
      <c r="G355" s="8">
        <f t="shared" si="15"/>
        <v>99.694347482166009</v>
      </c>
      <c r="H355" s="14"/>
      <c r="I355" s="13"/>
      <c r="J355" s="13"/>
      <c r="K355" s="13"/>
      <c r="L355" s="13"/>
    </row>
    <row r="356" spans="1:12" ht="36" customHeight="1" x14ac:dyDescent="0.2">
      <c r="A356" s="4" t="s">
        <v>303</v>
      </c>
      <c r="B356" s="2" t="s">
        <v>308</v>
      </c>
      <c r="C356" s="2" t="s">
        <v>304</v>
      </c>
      <c r="D356" s="2" t="s">
        <v>5</v>
      </c>
      <c r="E356" s="7">
        <f>E357+E359</f>
        <v>13758761.189999999</v>
      </c>
      <c r="F356" s="7">
        <f>F357+F359</f>
        <v>13716707.189999999</v>
      </c>
      <c r="G356" s="8">
        <f t="shared" si="15"/>
        <v>99.694347482166009</v>
      </c>
      <c r="H356" s="14"/>
      <c r="I356" s="13"/>
      <c r="J356" s="13"/>
      <c r="K356" s="13"/>
      <c r="L356" s="13"/>
    </row>
    <row r="357" spans="1:12" ht="129" customHeight="1" x14ac:dyDescent="0.2">
      <c r="A357" s="4" t="s">
        <v>362</v>
      </c>
      <c r="B357" s="2" t="s">
        <v>308</v>
      </c>
      <c r="C357" s="2" t="s">
        <v>363</v>
      </c>
      <c r="D357" s="2" t="s">
        <v>5</v>
      </c>
      <c r="E357" s="7">
        <f>E358</f>
        <v>9321024.4199999999</v>
      </c>
      <c r="F357" s="7">
        <f>F358</f>
        <v>9321024.4199999999</v>
      </c>
      <c r="G357" s="8">
        <f t="shared" si="15"/>
        <v>100</v>
      </c>
      <c r="H357" s="14"/>
      <c r="I357" s="13"/>
      <c r="J357" s="13"/>
      <c r="K357" s="13"/>
      <c r="L357" s="13"/>
    </row>
    <row r="358" spans="1:12" ht="34.5" customHeight="1" x14ac:dyDescent="0.2">
      <c r="A358" s="4" t="s">
        <v>24</v>
      </c>
      <c r="B358" s="2" t="s">
        <v>308</v>
      </c>
      <c r="C358" s="2" t="s">
        <v>363</v>
      </c>
      <c r="D358" s="2" t="s">
        <v>25</v>
      </c>
      <c r="E358" s="7">
        <v>9321024.4199999999</v>
      </c>
      <c r="F358" s="7">
        <v>9321024.4199999999</v>
      </c>
      <c r="G358" s="8">
        <f t="shared" si="15"/>
        <v>100</v>
      </c>
      <c r="H358" s="14"/>
      <c r="I358" s="13"/>
      <c r="J358" s="13"/>
      <c r="K358" s="13"/>
      <c r="L358" s="13"/>
    </row>
    <row r="359" spans="1:12" ht="135.94999999999999" customHeight="1" x14ac:dyDescent="0.2">
      <c r="A359" s="4" t="s">
        <v>305</v>
      </c>
      <c r="B359" s="2" t="s">
        <v>308</v>
      </c>
      <c r="C359" s="2" t="s">
        <v>306</v>
      </c>
      <c r="D359" s="2" t="s">
        <v>5</v>
      </c>
      <c r="E359" s="7">
        <f>E360</f>
        <v>4437736.7699999996</v>
      </c>
      <c r="F359" s="7">
        <f>F360</f>
        <v>4395682.7699999996</v>
      </c>
      <c r="G359" s="8">
        <f t="shared" si="15"/>
        <v>99.052354788497283</v>
      </c>
      <c r="H359" s="14"/>
      <c r="I359" s="13"/>
      <c r="J359" s="13"/>
      <c r="K359" s="13"/>
      <c r="L359" s="13"/>
    </row>
    <row r="360" spans="1:12" ht="46.5" customHeight="1" x14ac:dyDescent="0.2">
      <c r="A360" s="4" t="s">
        <v>24</v>
      </c>
      <c r="B360" s="2" t="s">
        <v>308</v>
      </c>
      <c r="C360" s="2" t="s">
        <v>306</v>
      </c>
      <c r="D360" s="2" t="s">
        <v>25</v>
      </c>
      <c r="E360" s="7">
        <v>4437736.7699999996</v>
      </c>
      <c r="F360" s="7">
        <v>4395682.7699999996</v>
      </c>
      <c r="G360" s="8">
        <f t="shared" si="15"/>
        <v>99.052354788497283</v>
      </c>
      <c r="H360" s="14"/>
      <c r="I360" s="13"/>
      <c r="J360" s="13"/>
      <c r="K360" s="13"/>
      <c r="L360" s="13"/>
    </row>
    <row r="361" spans="1:12" ht="36.950000000000003" customHeight="1" x14ac:dyDescent="0.2">
      <c r="A361" s="4" t="s">
        <v>364</v>
      </c>
      <c r="B361" s="2" t="s">
        <v>308</v>
      </c>
      <c r="C361" s="2" t="s">
        <v>365</v>
      </c>
      <c r="D361" s="2" t="s">
        <v>5</v>
      </c>
      <c r="E361" s="7">
        <f t="shared" ref="E361:F363" si="16">E362</f>
        <v>0</v>
      </c>
      <c r="F361" s="7">
        <f t="shared" si="16"/>
        <v>0</v>
      </c>
      <c r="G361" s="8" t="s">
        <v>591</v>
      </c>
      <c r="H361" s="14"/>
      <c r="I361" s="13"/>
      <c r="J361" s="13"/>
      <c r="K361" s="13"/>
      <c r="L361" s="13"/>
    </row>
    <row r="362" spans="1:12" ht="88.5" customHeight="1" x14ac:dyDescent="0.2">
      <c r="A362" s="4" t="s">
        <v>366</v>
      </c>
      <c r="B362" s="2" t="s">
        <v>308</v>
      </c>
      <c r="C362" s="2" t="s">
        <v>367</v>
      </c>
      <c r="D362" s="2" t="s">
        <v>5</v>
      </c>
      <c r="E362" s="7">
        <f t="shared" si="16"/>
        <v>0</v>
      </c>
      <c r="F362" s="7">
        <f t="shared" si="16"/>
        <v>0</v>
      </c>
      <c r="G362" s="8" t="s">
        <v>591</v>
      </c>
      <c r="H362" s="14"/>
      <c r="I362" s="13"/>
      <c r="J362" s="13"/>
      <c r="K362" s="13"/>
      <c r="L362" s="13"/>
    </row>
    <row r="363" spans="1:12" ht="144" customHeight="1" x14ac:dyDescent="0.2">
      <c r="A363" s="4" t="s">
        <v>368</v>
      </c>
      <c r="B363" s="2" t="s">
        <v>308</v>
      </c>
      <c r="C363" s="2" t="s">
        <v>369</v>
      </c>
      <c r="D363" s="2" t="s">
        <v>5</v>
      </c>
      <c r="E363" s="7">
        <f t="shared" si="16"/>
        <v>0</v>
      </c>
      <c r="F363" s="7">
        <f t="shared" si="16"/>
        <v>0</v>
      </c>
      <c r="G363" s="8" t="s">
        <v>591</v>
      </c>
      <c r="H363" s="14"/>
      <c r="I363" s="13"/>
      <c r="J363" s="13"/>
      <c r="K363" s="13"/>
      <c r="L363" s="13"/>
    </row>
    <row r="364" spans="1:12" ht="38.25" customHeight="1" x14ac:dyDescent="0.2">
      <c r="A364" s="4" t="s">
        <v>24</v>
      </c>
      <c r="B364" s="2" t="s">
        <v>308</v>
      </c>
      <c r="C364" s="2" t="s">
        <v>369</v>
      </c>
      <c r="D364" s="2" t="s">
        <v>25</v>
      </c>
      <c r="E364" s="7">
        <v>0</v>
      </c>
      <c r="F364" s="7">
        <v>0</v>
      </c>
      <c r="G364" s="8" t="s">
        <v>591</v>
      </c>
      <c r="H364" s="14"/>
      <c r="I364" s="13"/>
      <c r="J364" s="13"/>
      <c r="K364" s="13"/>
      <c r="L364" s="13"/>
    </row>
    <row r="365" spans="1:12" ht="31.7" customHeight="1" x14ac:dyDescent="0.2">
      <c r="A365" s="4" t="s">
        <v>20</v>
      </c>
      <c r="B365" s="2" t="s">
        <v>308</v>
      </c>
      <c r="C365" s="2" t="s">
        <v>21</v>
      </c>
      <c r="D365" s="2" t="s">
        <v>5</v>
      </c>
      <c r="E365" s="7">
        <f>E366</f>
        <v>662001.23</v>
      </c>
      <c r="F365" s="7">
        <f>F366</f>
        <v>662001.23</v>
      </c>
      <c r="G365" s="8">
        <f t="shared" si="15"/>
        <v>100</v>
      </c>
      <c r="H365" s="14"/>
      <c r="I365" s="13"/>
      <c r="J365" s="13"/>
      <c r="K365" s="13"/>
      <c r="L365" s="13"/>
    </row>
    <row r="366" spans="1:12" ht="38.25" customHeight="1" x14ac:dyDescent="0.2">
      <c r="A366" s="4" t="s">
        <v>117</v>
      </c>
      <c r="B366" s="2" t="s">
        <v>308</v>
      </c>
      <c r="C366" s="2" t="s">
        <v>118</v>
      </c>
      <c r="D366" s="2" t="s">
        <v>5</v>
      </c>
      <c r="E366" s="7">
        <f>E367</f>
        <v>662001.23</v>
      </c>
      <c r="F366" s="7">
        <f>F367</f>
        <v>662001.23</v>
      </c>
      <c r="G366" s="8">
        <f t="shared" si="15"/>
        <v>100</v>
      </c>
      <c r="H366" s="14"/>
      <c r="I366" s="13"/>
      <c r="J366" s="13"/>
      <c r="K366" s="13"/>
      <c r="L366" s="13"/>
    </row>
    <row r="367" spans="1:12" ht="33.75" customHeight="1" x14ac:dyDescent="0.2">
      <c r="A367" s="4" t="s">
        <v>40</v>
      </c>
      <c r="B367" s="2" t="s">
        <v>308</v>
      </c>
      <c r="C367" s="2" t="s">
        <v>118</v>
      </c>
      <c r="D367" s="2" t="s">
        <v>41</v>
      </c>
      <c r="E367" s="7">
        <v>662001.23</v>
      </c>
      <c r="F367" s="7">
        <v>662001.23</v>
      </c>
      <c r="G367" s="8">
        <f t="shared" si="15"/>
        <v>100</v>
      </c>
      <c r="H367" s="14"/>
      <c r="I367" s="13"/>
      <c r="J367" s="13"/>
      <c r="K367" s="13"/>
      <c r="L367" s="13"/>
    </row>
    <row r="368" spans="1:12" ht="33.75" customHeight="1" x14ac:dyDescent="0.2">
      <c r="A368" s="4" t="s">
        <v>370</v>
      </c>
      <c r="B368" s="2" t="s">
        <v>371</v>
      </c>
      <c r="C368" s="2" t="s">
        <v>5</v>
      </c>
      <c r="D368" s="2" t="s">
        <v>5</v>
      </c>
      <c r="E368" s="7">
        <f>E369+E387+E399</f>
        <v>185340029.89999998</v>
      </c>
      <c r="F368" s="7">
        <f>F369+F387+F399</f>
        <v>185020496.51999998</v>
      </c>
      <c r="G368" s="8">
        <f t="shared" si="15"/>
        <v>99.827596132269761</v>
      </c>
      <c r="H368" s="14"/>
      <c r="I368" s="13"/>
      <c r="J368" s="13"/>
      <c r="K368" s="13"/>
      <c r="L368" s="13"/>
    </row>
    <row r="369" spans="1:12" ht="40.700000000000003" customHeight="1" x14ac:dyDescent="0.2">
      <c r="A369" s="4" t="s">
        <v>277</v>
      </c>
      <c r="B369" s="2" t="s">
        <v>371</v>
      </c>
      <c r="C369" s="2" t="s">
        <v>278</v>
      </c>
      <c r="D369" s="2" t="s">
        <v>5</v>
      </c>
      <c r="E369" s="7">
        <f>E370+E376</f>
        <v>115435200.61</v>
      </c>
      <c r="F369" s="7">
        <f>F370+F376</f>
        <v>115319540.54999998</v>
      </c>
      <c r="G369" s="8">
        <f t="shared" si="15"/>
        <v>99.899805207260144</v>
      </c>
      <c r="H369" s="14"/>
      <c r="I369" s="13"/>
      <c r="J369" s="13"/>
      <c r="K369" s="13"/>
      <c r="L369" s="13"/>
    </row>
    <row r="370" spans="1:12" ht="26.25" customHeight="1" x14ac:dyDescent="0.2">
      <c r="A370" s="4" t="s">
        <v>297</v>
      </c>
      <c r="B370" s="2" t="s">
        <v>371</v>
      </c>
      <c r="C370" s="2" t="s">
        <v>298</v>
      </c>
      <c r="D370" s="2" t="s">
        <v>5</v>
      </c>
      <c r="E370" s="7">
        <f>E371+E373</f>
        <v>95909303.25</v>
      </c>
      <c r="F370" s="7">
        <f>F371+F373</f>
        <v>95898435.679999992</v>
      </c>
      <c r="G370" s="8">
        <f t="shared" si="15"/>
        <v>99.988668909447</v>
      </c>
      <c r="H370" s="14"/>
      <c r="I370" s="13"/>
      <c r="J370" s="13"/>
      <c r="K370" s="13"/>
      <c r="L370" s="13"/>
    </row>
    <row r="371" spans="1:12" ht="86.25" customHeight="1" x14ac:dyDescent="0.2">
      <c r="A371" s="4" t="s">
        <v>299</v>
      </c>
      <c r="B371" s="2" t="s">
        <v>371</v>
      </c>
      <c r="C371" s="2" t="s">
        <v>300</v>
      </c>
      <c r="D371" s="2" t="s">
        <v>5</v>
      </c>
      <c r="E371" s="7">
        <f>E372</f>
        <v>3896521.86</v>
      </c>
      <c r="F371" s="7">
        <f>F372</f>
        <v>3895314.08</v>
      </c>
      <c r="G371" s="8">
        <f t="shared" si="15"/>
        <v>99.969003638542404</v>
      </c>
      <c r="H371" s="14"/>
      <c r="I371" s="13"/>
      <c r="J371" s="13"/>
      <c r="K371" s="13"/>
      <c r="L371" s="13"/>
    </row>
    <row r="372" spans="1:12" ht="72" customHeight="1" x14ac:dyDescent="0.2">
      <c r="A372" s="4" t="s">
        <v>14</v>
      </c>
      <c r="B372" s="2" t="s">
        <v>371</v>
      </c>
      <c r="C372" s="2" t="s">
        <v>300</v>
      </c>
      <c r="D372" s="2" t="s">
        <v>15</v>
      </c>
      <c r="E372" s="7">
        <v>3896521.86</v>
      </c>
      <c r="F372" s="7">
        <v>3895314.08</v>
      </c>
      <c r="G372" s="8">
        <f t="shared" si="15"/>
        <v>99.969003638542404</v>
      </c>
      <c r="H372" s="14"/>
      <c r="I372" s="13"/>
      <c r="J372" s="13"/>
      <c r="K372" s="13"/>
      <c r="L372" s="13"/>
    </row>
    <row r="373" spans="1:12" ht="88.5" customHeight="1" x14ac:dyDescent="0.2">
      <c r="A373" s="4" t="s">
        <v>372</v>
      </c>
      <c r="B373" s="2" t="s">
        <v>371</v>
      </c>
      <c r="C373" s="2" t="s">
        <v>373</v>
      </c>
      <c r="D373" s="2" t="s">
        <v>5</v>
      </c>
      <c r="E373" s="7">
        <f>E374+E375</f>
        <v>92012781.390000001</v>
      </c>
      <c r="F373" s="7">
        <f>F374+F375</f>
        <v>92003121.599999994</v>
      </c>
      <c r="G373" s="8">
        <f t="shared" si="15"/>
        <v>99.989501686772115</v>
      </c>
      <c r="H373" s="14"/>
      <c r="I373" s="13"/>
      <c r="J373" s="13"/>
      <c r="K373" s="13"/>
      <c r="L373" s="13"/>
    </row>
    <row r="374" spans="1:12" ht="72.95" customHeight="1" x14ac:dyDescent="0.2">
      <c r="A374" s="4" t="s">
        <v>14</v>
      </c>
      <c r="B374" s="2" t="s">
        <v>371</v>
      </c>
      <c r="C374" s="2" t="s">
        <v>373</v>
      </c>
      <c r="D374" s="2" t="s">
        <v>15</v>
      </c>
      <c r="E374" s="7">
        <v>89029933.890000001</v>
      </c>
      <c r="F374" s="7">
        <v>89029933.890000001</v>
      </c>
      <c r="G374" s="8">
        <f t="shared" si="15"/>
        <v>100</v>
      </c>
      <c r="H374" s="14"/>
      <c r="I374" s="13"/>
      <c r="J374" s="13"/>
      <c r="K374" s="13"/>
      <c r="L374" s="13"/>
    </row>
    <row r="375" spans="1:12" ht="33" customHeight="1" x14ac:dyDescent="0.2">
      <c r="A375" s="4" t="s">
        <v>24</v>
      </c>
      <c r="B375" s="2" t="s">
        <v>371</v>
      </c>
      <c r="C375" s="2" t="s">
        <v>373</v>
      </c>
      <c r="D375" s="2" t="s">
        <v>25</v>
      </c>
      <c r="E375" s="7">
        <v>2982847.5</v>
      </c>
      <c r="F375" s="7">
        <v>2973187.71</v>
      </c>
      <c r="G375" s="8">
        <f t="shared" si="15"/>
        <v>99.676155418605887</v>
      </c>
      <c r="H375" s="14"/>
      <c r="I375" s="13"/>
      <c r="J375" s="13"/>
      <c r="K375" s="13"/>
      <c r="L375" s="13"/>
    </row>
    <row r="376" spans="1:12" ht="25.5" customHeight="1" x14ac:dyDescent="0.2">
      <c r="A376" s="4" t="s">
        <v>374</v>
      </c>
      <c r="B376" s="2" t="s">
        <v>371</v>
      </c>
      <c r="C376" s="2" t="s">
        <v>375</v>
      </c>
      <c r="D376" s="2" t="s">
        <v>5</v>
      </c>
      <c r="E376" s="7">
        <f>E377+E380+E383+E385</f>
        <v>19525897.359999999</v>
      </c>
      <c r="F376" s="7">
        <f>F377+F380+F383+F385</f>
        <v>19421104.869999997</v>
      </c>
      <c r="G376" s="8">
        <f t="shared" si="15"/>
        <v>99.463315370003556</v>
      </c>
      <c r="H376" s="14"/>
      <c r="I376" s="13"/>
      <c r="J376" s="13"/>
      <c r="K376" s="13"/>
      <c r="L376" s="13"/>
    </row>
    <row r="377" spans="1:12" ht="95.25" customHeight="1" x14ac:dyDescent="0.2">
      <c r="A377" s="4" t="s">
        <v>376</v>
      </c>
      <c r="B377" s="2" t="s">
        <v>371</v>
      </c>
      <c r="C377" s="2" t="s">
        <v>377</v>
      </c>
      <c r="D377" s="2" t="s">
        <v>5</v>
      </c>
      <c r="E377" s="7">
        <f>E379+E378</f>
        <v>14546231.939999999</v>
      </c>
      <c r="F377" s="7">
        <f>F379+F378</f>
        <v>14522103.469999999</v>
      </c>
      <c r="G377" s="8">
        <f t="shared" si="15"/>
        <v>99.834125634050622</v>
      </c>
      <c r="H377" s="14"/>
      <c r="I377" s="13"/>
      <c r="J377" s="13"/>
      <c r="K377" s="13"/>
      <c r="L377" s="13"/>
    </row>
    <row r="378" spans="1:12" ht="72.95" customHeight="1" x14ac:dyDescent="0.2">
      <c r="A378" s="4" t="s">
        <v>14</v>
      </c>
      <c r="B378" s="2" t="s">
        <v>371</v>
      </c>
      <c r="C378" s="2" t="s">
        <v>377</v>
      </c>
      <c r="D378" s="2" t="s">
        <v>15</v>
      </c>
      <c r="E378" s="7">
        <v>14357750.939999999</v>
      </c>
      <c r="F378" s="7">
        <v>14333802.439999999</v>
      </c>
      <c r="G378" s="8">
        <f t="shared" si="15"/>
        <v>99.83320159194794</v>
      </c>
      <c r="H378" s="14"/>
      <c r="I378" s="13"/>
      <c r="J378" s="13"/>
      <c r="K378" s="13"/>
      <c r="L378" s="13"/>
    </row>
    <row r="379" spans="1:12" ht="39.75" customHeight="1" x14ac:dyDescent="0.2">
      <c r="A379" s="4" t="s">
        <v>24</v>
      </c>
      <c r="B379" s="2" t="s">
        <v>371</v>
      </c>
      <c r="C379" s="2" t="s">
        <v>377</v>
      </c>
      <c r="D379" s="2" t="s">
        <v>25</v>
      </c>
      <c r="E379" s="7">
        <v>188481</v>
      </c>
      <c r="F379" s="7">
        <v>188301.03</v>
      </c>
      <c r="G379" s="8">
        <f t="shared" si="15"/>
        <v>99.904515574514136</v>
      </c>
      <c r="H379" s="14"/>
      <c r="I379" s="13"/>
      <c r="J379" s="13"/>
      <c r="K379" s="13"/>
      <c r="L379" s="13"/>
    </row>
    <row r="380" spans="1:12" ht="112.7" customHeight="1" x14ac:dyDescent="0.2">
      <c r="A380" s="4" t="s">
        <v>378</v>
      </c>
      <c r="B380" s="2" t="s">
        <v>371</v>
      </c>
      <c r="C380" s="2" t="s">
        <v>379</v>
      </c>
      <c r="D380" s="2" t="s">
        <v>5</v>
      </c>
      <c r="E380" s="7">
        <f>E382+E381</f>
        <v>139381.68</v>
      </c>
      <c r="F380" s="7">
        <f>F382+F381</f>
        <v>60488</v>
      </c>
      <c r="G380" s="8">
        <f t="shared" si="15"/>
        <v>43.397381922789279</v>
      </c>
      <c r="H380" s="14"/>
      <c r="I380" s="13"/>
      <c r="J380" s="13"/>
      <c r="K380" s="13"/>
      <c r="L380" s="13"/>
    </row>
    <row r="381" spans="1:12" ht="63" customHeight="1" x14ac:dyDescent="0.2">
      <c r="A381" s="4" t="s">
        <v>14</v>
      </c>
      <c r="B381" s="2" t="s">
        <v>371</v>
      </c>
      <c r="C381" s="2" t="s">
        <v>379</v>
      </c>
      <c r="D381" s="2" t="s">
        <v>15</v>
      </c>
      <c r="E381" s="7">
        <v>30000</v>
      </c>
      <c r="F381" s="7">
        <v>0</v>
      </c>
      <c r="G381" s="8">
        <f t="shared" si="15"/>
        <v>0</v>
      </c>
      <c r="H381" s="14"/>
      <c r="I381" s="13"/>
      <c r="J381" s="13"/>
      <c r="K381" s="13"/>
      <c r="L381" s="13"/>
    </row>
    <row r="382" spans="1:12" ht="39" customHeight="1" x14ac:dyDescent="0.2">
      <c r="A382" s="4" t="s">
        <v>24</v>
      </c>
      <c r="B382" s="2" t="s">
        <v>371</v>
      </c>
      <c r="C382" s="2" t="s">
        <v>379</v>
      </c>
      <c r="D382" s="2" t="s">
        <v>25</v>
      </c>
      <c r="E382" s="7">
        <v>109381.68</v>
      </c>
      <c r="F382" s="7">
        <v>60488</v>
      </c>
      <c r="G382" s="8">
        <f t="shared" si="15"/>
        <v>55.299936881569202</v>
      </c>
      <c r="H382" s="14"/>
      <c r="I382" s="13"/>
      <c r="J382" s="13"/>
      <c r="K382" s="13"/>
      <c r="L382" s="13"/>
    </row>
    <row r="383" spans="1:12" ht="112.7" customHeight="1" x14ac:dyDescent="0.2">
      <c r="A383" s="4" t="s">
        <v>380</v>
      </c>
      <c r="B383" s="2" t="s">
        <v>371</v>
      </c>
      <c r="C383" s="2" t="s">
        <v>381</v>
      </c>
      <c r="D383" s="2" t="s">
        <v>5</v>
      </c>
      <c r="E383" s="7">
        <f>E384</f>
        <v>317924.34000000003</v>
      </c>
      <c r="F383" s="7">
        <f>F384</f>
        <v>317924.34000000003</v>
      </c>
      <c r="G383" s="8">
        <f t="shared" si="15"/>
        <v>100</v>
      </c>
      <c r="H383" s="14"/>
      <c r="I383" s="13"/>
      <c r="J383" s="13"/>
      <c r="K383" s="13"/>
      <c r="L383" s="13"/>
    </row>
    <row r="384" spans="1:12" ht="75" customHeight="1" x14ac:dyDescent="0.2">
      <c r="A384" s="4" t="s">
        <v>14</v>
      </c>
      <c r="B384" s="2" t="s">
        <v>371</v>
      </c>
      <c r="C384" s="2" t="s">
        <v>381</v>
      </c>
      <c r="D384" s="2" t="s">
        <v>15</v>
      </c>
      <c r="E384" s="7">
        <v>317924.34000000003</v>
      </c>
      <c r="F384" s="7">
        <v>317924.34000000003</v>
      </c>
      <c r="G384" s="8">
        <f t="shared" si="15"/>
        <v>100</v>
      </c>
      <c r="H384" s="14"/>
      <c r="I384" s="13"/>
      <c r="J384" s="13"/>
      <c r="K384" s="13"/>
      <c r="L384" s="13"/>
    </row>
    <row r="385" spans="1:12" ht="84" customHeight="1" x14ac:dyDescent="0.2">
      <c r="A385" s="4" t="s">
        <v>382</v>
      </c>
      <c r="B385" s="2" t="s">
        <v>371</v>
      </c>
      <c r="C385" s="2" t="s">
        <v>383</v>
      </c>
      <c r="D385" s="2" t="s">
        <v>5</v>
      </c>
      <c r="E385" s="7">
        <f>E386</f>
        <v>4522359.4000000004</v>
      </c>
      <c r="F385" s="7">
        <f>F386</f>
        <v>4520589.0599999996</v>
      </c>
      <c r="G385" s="8">
        <f t="shared" si="15"/>
        <v>99.960853619904682</v>
      </c>
      <c r="H385" s="14"/>
      <c r="I385" s="13"/>
      <c r="J385" s="13"/>
      <c r="K385" s="13"/>
      <c r="L385" s="13"/>
    </row>
    <row r="386" spans="1:12" ht="80.25" customHeight="1" x14ac:dyDescent="0.2">
      <c r="A386" s="4" t="s">
        <v>14</v>
      </c>
      <c r="B386" s="2" t="s">
        <v>371</v>
      </c>
      <c r="C386" s="2" t="s">
        <v>383</v>
      </c>
      <c r="D386" s="2" t="s">
        <v>15</v>
      </c>
      <c r="E386" s="7">
        <v>4522359.4000000004</v>
      </c>
      <c r="F386" s="7">
        <v>4520589.0599999996</v>
      </c>
      <c r="G386" s="8">
        <f t="shared" si="15"/>
        <v>99.960853619904682</v>
      </c>
      <c r="H386" s="14"/>
      <c r="I386" s="13"/>
      <c r="J386" s="13"/>
      <c r="K386" s="13"/>
      <c r="L386" s="13"/>
    </row>
    <row r="387" spans="1:12" ht="48.75" customHeight="1" x14ac:dyDescent="0.2">
      <c r="A387" s="4" t="s">
        <v>73</v>
      </c>
      <c r="B387" s="2" t="s">
        <v>371</v>
      </c>
      <c r="C387" s="2" t="s">
        <v>74</v>
      </c>
      <c r="D387" s="2" t="s">
        <v>5</v>
      </c>
      <c r="E387" s="7">
        <f>E388+E391+E396</f>
        <v>1757784</v>
      </c>
      <c r="F387" s="7">
        <f>F388+F391+F396</f>
        <v>1757784</v>
      </c>
      <c r="G387" s="8">
        <f t="shared" si="15"/>
        <v>100</v>
      </c>
      <c r="H387" s="14"/>
      <c r="I387" s="13"/>
      <c r="J387" s="13"/>
      <c r="K387" s="13"/>
      <c r="L387" s="13"/>
    </row>
    <row r="388" spans="1:12" ht="35.25" customHeight="1" x14ac:dyDescent="0.2">
      <c r="A388" s="4" t="s">
        <v>75</v>
      </c>
      <c r="B388" s="2" t="s">
        <v>371</v>
      </c>
      <c r="C388" s="2" t="s">
        <v>76</v>
      </c>
      <c r="D388" s="2" t="s">
        <v>5</v>
      </c>
      <c r="E388" s="7">
        <f>E389</f>
        <v>4300</v>
      </c>
      <c r="F388" s="7">
        <f>F389</f>
        <v>4300</v>
      </c>
      <c r="G388" s="8">
        <f t="shared" si="15"/>
        <v>100</v>
      </c>
      <c r="H388" s="14"/>
      <c r="I388" s="13"/>
      <c r="J388" s="13"/>
      <c r="K388" s="13"/>
      <c r="L388" s="13"/>
    </row>
    <row r="389" spans="1:12" ht="144.94999999999999" customHeight="1" x14ac:dyDescent="0.2">
      <c r="A389" s="4" t="s">
        <v>77</v>
      </c>
      <c r="B389" s="2" t="s">
        <v>371</v>
      </c>
      <c r="C389" s="2" t="s">
        <v>78</v>
      </c>
      <c r="D389" s="2" t="s">
        <v>5</v>
      </c>
      <c r="E389" s="7">
        <f>E390</f>
        <v>4300</v>
      </c>
      <c r="F389" s="7">
        <f>F390</f>
        <v>4300</v>
      </c>
      <c r="G389" s="8">
        <f t="shared" si="15"/>
        <v>100</v>
      </c>
      <c r="H389" s="14"/>
      <c r="I389" s="13"/>
      <c r="J389" s="13"/>
      <c r="K389" s="13"/>
      <c r="L389" s="13"/>
    </row>
    <row r="390" spans="1:12" ht="33.75" customHeight="1" x14ac:dyDescent="0.2">
      <c r="A390" s="4" t="s">
        <v>24</v>
      </c>
      <c r="B390" s="2" t="s">
        <v>371</v>
      </c>
      <c r="C390" s="2" t="s">
        <v>78</v>
      </c>
      <c r="D390" s="2" t="s">
        <v>25</v>
      </c>
      <c r="E390" s="7">
        <v>4300</v>
      </c>
      <c r="F390" s="7">
        <v>4300</v>
      </c>
      <c r="G390" s="8">
        <f t="shared" si="15"/>
        <v>100</v>
      </c>
      <c r="H390" s="14"/>
      <c r="I390" s="13"/>
      <c r="J390" s="13"/>
      <c r="K390" s="13"/>
      <c r="L390" s="13"/>
    </row>
    <row r="391" spans="1:12" ht="38.25" customHeight="1" x14ac:dyDescent="0.2">
      <c r="A391" s="4" t="s">
        <v>303</v>
      </c>
      <c r="B391" s="2" t="s">
        <v>371</v>
      </c>
      <c r="C391" s="2" t="s">
        <v>304</v>
      </c>
      <c r="D391" s="2" t="s">
        <v>5</v>
      </c>
      <c r="E391" s="7">
        <f>E392+E394</f>
        <v>1748284</v>
      </c>
      <c r="F391" s="7">
        <f>F392+F394</f>
        <v>1748284</v>
      </c>
      <c r="G391" s="8">
        <f t="shared" si="15"/>
        <v>100</v>
      </c>
      <c r="H391" s="14"/>
      <c r="I391" s="13"/>
      <c r="J391" s="13"/>
      <c r="K391" s="13"/>
      <c r="L391" s="13"/>
    </row>
    <row r="392" spans="1:12" ht="124.5" customHeight="1" x14ac:dyDescent="0.2">
      <c r="A392" s="4" t="s">
        <v>384</v>
      </c>
      <c r="B392" s="2" t="s">
        <v>371</v>
      </c>
      <c r="C392" s="2" t="s">
        <v>385</v>
      </c>
      <c r="D392" s="2" t="s">
        <v>5</v>
      </c>
      <c r="E392" s="7">
        <f>E393</f>
        <v>106000</v>
      </c>
      <c r="F392" s="7">
        <f>F393</f>
        <v>106000</v>
      </c>
      <c r="G392" s="8">
        <f t="shared" ref="G392:G455" si="17">F392/E392*100</f>
        <v>100</v>
      </c>
      <c r="H392" s="14"/>
      <c r="I392" s="13"/>
      <c r="J392" s="13"/>
      <c r="K392" s="13"/>
      <c r="L392" s="13"/>
    </row>
    <row r="393" spans="1:12" ht="41.25" customHeight="1" x14ac:dyDescent="0.2">
      <c r="A393" s="4" t="s">
        <v>24</v>
      </c>
      <c r="B393" s="2" t="s">
        <v>371</v>
      </c>
      <c r="C393" s="2" t="s">
        <v>385</v>
      </c>
      <c r="D393" s="2" t="s">
        <v>25</v>
      </c>
      <c r="E393" s="7">
        <v>106000</v>
      </c>
      <c r="F393" s="7">
        <v>106000</v>
      </c>
      <c r="G393" s="8">
        <f t="shared" si="17"/>
        <v>100</v>
      </c>
      <c r="H393" s="14"/>
      <c r="I393" s="13"/>
      <c r="J393" s="13"/>
      <c r="K393" s="13"/>
      <c r="L393" s="13"/>
    </row>
    <row r="394" spans="1:12" ht="138.75" customHeight="1" x14ac:dyDescent="0.2">
      <c r="A394" s="4" t="s">
        <v>305</v>
      </c>
      <c r="B394" s="2" t="s">
        <v>371</v>
      </c>
      <c r="C394" s="2" t="s">
        <v>306</v>
      </c>
      <c r="D394" s="2" t="s">
        <v>5</v>
      </c>
      <c r="E394" s="7">
        <f>E395</f>
        <v>1642284</v>
      </c>
      <c r="F394" s="7">
        <f>F395</f>
        <v>1642284</v>
      </c>
      <c r="G394" s="8">
        <f t="shared" si="17"/>
        <v>100</v>
      </c>
      <c r="H394" s="14"/>
      <c r="I394" s="13"/>
      <c r="J394" s="13"/>
      <c r="K394" s="13"/>
      <c r="L394" s="13"/>
    </row>
    <row r="395" spans="1:12" ht="41.25" customHeight="1" x14ac:dyDescent="0.2">
      <c r="A395" s="4" t="s">
        <v>24</v>
      </c>
      <c r="B395" s="2" t="s">
        <v>371</v>
      </c>
      <c r="C395" s="2" t="s">
        <v>306</v>
      </c>
      <c r="D395" s="2" t="s">
        <v>25</v>
      </c>
      <c r="E395" s="7">
        <v>1642284</v>
      </c>
      <c r="F395" s="7">
        <v>1642284</v>
      </c>
      <c r="G395" s="8">
        <f t="shared" si="17"/>
        <v>100</v>
      </c>
      <c r="H395" s="14"/>
      <c r="I395" s="13"/>
      <c r="J395" s="13"/>
      <c r="K395" s="13"/>
      <c r="L395" s="13"/>
    </row>
    <row r="396" spans="1:12" ht="96" customHeight="1" x14ac:dyDescent="0.2">
      <c r="A396" s="4" t="s">
        <v>386</v>
      </c>
      <c r="B396" s="2" t="s">
        <v>371</v>
      </c>
      <c r="C396" s="2" t="s">
        <v>387</v>
      </c>
      <c r="D396" s="2" t="s">
        <v>5</v>
      </c>
      <c r="E396" s="7">
        <f>E397</f>
        <v>5200</v>
      </c>
      <c r="F396" s="7">
        <f>F397</f>
        <v>5200</v>
      </c>
      <c r="G396" s="8">
        <f t="shared" si="17"/>
        <v>100</v>
      </c>
      <c r="H396" s="14"/>
      <c r="I396" s="13"/>
      <c r="J396" s="13"/>
      <c r="K396" s="13"/>
      <c r="L396" s="13"/>
    </row>
    <row r="397" spans="1:12" ht="190.5" customHeight="1" x14ac:dyDescent="0.2">
      <c r="A397" s="4" t="s">
        <v>388</v>
      </c>
      <c r="B397" s="2" t="s">
        <v>371</v>
      </c>
      <c r="C397" s="2" t="s">
        <v>389</v>
      </c>
      <c r="D397" s="2" t="s">
        <v>5</v>
      </c>
      <c r="E397" s="7">
        <f>E398</f>
        <v>5200</v>
      </c>
      <c r="F397" s="7">
        <f>F398</f>
        <v>5200</v>
      </c>
      <c r="G397" s="8">
        <f t="shared" si="17"/>
        <v>100</v>
      </c>
      <c r="H397" s="14"/>
      <c r="I397" s="13"/>
      <c r="J397" s="13"/>
      <c r="K397" s="13"/>
      <c r="L397" s="13"/>
    </row>
    <row r="398" spans="1:12" ht="47.25" customHeight="1" x14ac:dyDescent="0.2">
      <c r="A398" s="4" t="s">
        <v>24</v>
      </c>
      <c r="B398" s="2" t="s">
        <v>371</v>
      </c>
      <c r="C398" s="2" t="s">
        <v>389</v>
      </c>
      <c r="D398" s="2" t="s">
        <v>25</v>
      </c>
      <c r="E398" s="7">
        <v>5200</v>
      </c>
      <c r="F398" s="7">
        <v>5200</v>
      </c>
      <c r="G398" s="8">
        <f t="shared" si="17"/>
        <v>100</v>
      </c>
      <c r="H398" s="14"/>
      <c r="I398" s="13"/>
      <c r="J398" s="13"/>
      <c r="K398" s="13"/>
      <c r="L398" s="13"/>
    </row>
    <row r="399" spans="1:12" ht="41.25" customHeight="1" x14ac:dyDescent="0.2">
      <c r="A399" s="4" t="s">
        <v>79</v>
      </c>
      <c r="B399" s="2" t="s">
        <v>371</v>
      </c>
      <c r="C399" s="2" t="s">
        <v>80</v>
      </c>
      <c r="D399" s="2" t="s">
        <v>5</v>
      </c>
      <c r="E399" s="7">
        <f>E400</f>
        <v>68147045.289999992</v>
      </c>
      <c r="F399" s="7">
        <f>F400</f>
        <v>67943171.969999999</v>
      </c>
      <c r="G399" s="8">
        <f t="shared" si="17"/>
        <v>99.700833221554348</v>
      </c>
      <c r="H399" s="14"/>
      <c r="I399" s="13"/>
      <c r="J399" s="13"/>
      <c r="K399" s="13"/>
      <c r="L399" s="13"/>
    </row>
    <row r="400" spans="1:12" ht="63.95" customHeight="1" x14ac:dyDescent="0.2">
      <c r="A400" s="4" t="s">
        <v>390</v>
      </c>
      <c r="B400" s="2" t="s">
        <v>371</v>
      </c>
      <c r="C400" s="2" t="s">
        <v>391</v>
      </c>
      <c r="D400" s="2" t="s">
        <v>5</v>
      </c>
      <c r="E400" s="7">
        <f>E401+E405+E408+E412+E414+E416+E418</f>
        <v>68147045.289999992</v>
      </c>
      <c r="F400" s="7">
        <f>F401+F405+F408+F412+F414+F416+F418</f>
        <v>67943171.969999999</v>
      </c>
      <c r="G400" s="8">
        <f t="shared" si="17"/>
        <v>99.700833221554348</v>
      </c>
      <c r="H400" s="14"/>
      <c r="I400" s="13"/>
      <c r="J400" s="13"/>
      <c r="K400" s="13"/>
      <c r="L400" s="13"/>
    </row>
    <row r="401" spans="1:12" ht="136.5" customHeight="1" x14ac:dyDescent="0.2">
      <c r="A401" s="4" t="s">
        <v>392</v>
      </c>
      <c r="B401" s="2" t="s">
        <v>371</v>
      </c>
      <c r="C401" s="2" t="s">
        <v>393</v>
      </c>
      <c r="D401" s="2" t="s">
        <v>5</v>
      </c>
      <c r="E401" s="7">
        <f>E402+E403+E404</f>
        <v>61394669.609999999</v>
      </c>
      <c r="F401" s="7">
        <f>F402+F403+F404</f>
        <v>61379127.68</v>
      </c>
      <c r="G401" s="8">
        <f t="shared" si="17"/>
        <v>99.974685212741221</v>
      </c>
      <c r="H401" s="14"/>
      <c r="I401" s="13"/>
      <c r="J401" s="13"/>
      <c r="K401" s="13"/>
      <c r="L401" s="13"/>
    </row>
    <row r="402" spans="1:12" ht="72" customHeight="1" x14ac:dyDescent="0.2">
      <c r="A402" s="4" t="s">
        <v>14</v>
      </c>
      <c r="B402" s="2" t="s">
        <v>371</v>
      </c>
      <c r="C402" s="2" t="s">
        <v>393</v>
      </c>
      <c r="D402" s="2" t="s">
        <v>15</v>
      </c>
      <c r="E402" s="7">
        <v>60666253.289999999</v>
      </c>
      <c r="F402" s="7">
        <v>60661736.469999999</v>
      </c>
      <c r="G402" s="8">
        <f t="shared" si="17"/>
        <v>99.992554641575765</v>
      </c>
      <c r="H402" s="14"/>
      <c r="I402" s="13"/>
      <c r="J402" s="13"/>
      <c r="K402" s="13"/>
      <c r="L402" s="13"/>
    </row>
    <row r="403" spans="1:12" ht="34.5" customHeight="1" x14ac:dyDescent="0.2">
      <c r="A403" s="4" t="s">
        <v>24</v>
      </c>
      <c r="B403" s="2" t="s">
        <v>371</v>
      </c>
      <c r="C403" s="2" t="s">
        <v>393</v>
      </c>
      <c r="D403" s="2" t="s">
        <v>25</v>
      </c>
      <c r="E403" s="7">
        <v>682553.12</v>
      </c>
      <c r="F403" s="7">
        <v>671528.01</v>
      </c>
      <c r="G403" s="8">
        <f t="shared" si="17"/>
        <v>98.38472498667943</v>
      </c>
      <c r="H403" s="14"/>
      <c r="I403" s="13"/>
      <c r="J403" s="13"/>
      <c r="K403" s="13"/>
      <c r="L403" s="13"/>
    </row>
    <row r="404" spans="1:12" ht="35.25" customHeight="1" x14ac:dyDescent="0.2">
      <c r="A404" s="4" t="s">
        <v>315</v>
      </c>
      <c r="B404" s="2" t="s">
        <v>371</v>
      </c>
      <c r="C404" s="2" t="s">
        <v>393</v>
      </c>
      <c r="D404" s="2" t="s">
        <v>316</v>
      </c>
      <c r="E404" s="7">
        <v>45863.199999999997</v>
      </c>
      <c r="F404" s="7">
        <v>45863.199999999997</v>
      </c>
      <c r="G404" s="8">
        <f t="shared" si="17"/>
        <v>100</v>
      </c>
      <c r="H404" s="14"/>
      <c r="I404" s="13"/>
      <c r="J404" s="13"/>
      <c r="K404" s="13"/>
      <c r="L404" s="13"/>
    </row>
    <row r="405" spans="1:12" ht="147" customHeight="1" x14ac:dyDescent="0.2">
      <c r="A405" s="4" t="s">
        <v>394</v>
      </c>
      <c r="B405" s="2" t="s">
        <v>371</v>
      </c>
      <c r="C405" s="2" t="s">
        <v>395</v>
      </c>
      <c r="D405" s="2" t="s">
        <v>5</v>
      </c>
      <c r="E405" s="7">
        <f>E406+E407</f>
        <v>827300</v>
      </c>
      <c r="F405" s="7">
        <f>F406+F407</f>
        <v>820326.34000000008</v>
      </c>
      <c r="G405" s="8">
        <f t="shared" si="17"/>
        <v>99.15705789919015</v>
      </c>
      <c r="H405" s="14"/>
      <c r="I405" s="13"/>
      <c r="J405" s="13"/>
      <c r="K405" s="13"/>
      <c r="L405" s="13"/>
    </row>
    <row r="406" spans="1:12" ht="72.95" customHeight="1" x14ac:dyDescent="0.2">
      <c r="A406" s="4" t="s">
        <v>14</v>
      </c>
      <c r="B406" s="2" t="s">
        <v>371</v>
      </c>
      <c r="C406" s="2" t="s">
        <v>395</v>
      </c>
      <c r="D406" s="2" t="s">
        <v>15</v>
      </c>
      <c r="E406" s="7">
        <v>550142</v>
      </c>
      <c r="F406" s="7">
        <v>550142</v>
      </c>
      <c r="G406" s="8">
        <f t="shared" si="17"/>
        <v>100</v>
      </c>
      <c r="H406" s="14"/>
      <c r="I406" s="13"/>
      <c r="J406" s="13"/>
      <c r="K406" s="13"/>
      <c r="L406" s="13"/>
    </row>
    <row r="407" spans="1:12" ht="42" customHeight="1" x14ac:dyDescent="0.2">
      <c r="A407" s="4" t="s">
        <v>24</v>
      </c>
      <c r="B407" s="2" t="s">
        <v>371</v>
      </c>
      <c r="C407" s="2" t="s">
        <v>395</v>
      </c>
      <c r="D407" s="2" t="s">
        <v>25</v>
      </c>
      <c r="E407" s="7">
        <v>277158</v>
      </c>
      <c r="F407" s="7">
        <v>270184.34000000003</v>
      </c>
      <c r="G407" s="8">
        <f t="shared" si="17"/>
        <v>97.48386840719013</v>
      </c>
      <c r="H407" s="14"/>
      <c r="I407" s="13"/>
      <c r="J407" s="13"/>
      <c r="K407" s="13"/>
      <c r="L407" s="13"/>
    </row>
    <row r="408" spans="1:12" ht="147.75" customHeight="1" x14ac:dyDescent="0.2">
      <c r="A408" s="4" t="s">
        <v>396</v>
      </c>
      <c r="B408" s="2" t="s">
        <v>371</v>
      </c>
      <c r="C408" s="2" t="s">
        <v>397</v>
      </c>
      <c r="D408" s="2" t="s">
        <v>5</v>
      </c>
      <c r="E408" s="7">
        <f>E409+E410+E411</f>
        <v>2108684.7599999998</v>
      </c>
      <c r="F408" s="7">
        <f>F409+F410+F411</f>
        <v>2047755.96</v>
      </c>
      <c r="G408" s="8">
        <f t="shared" si="17"/>
        <v>97.110578064783866</v>
      </c>
      <c r="H408" s="14"/>
      <c r="I408" s="13"/>
      <c r="J408" s="13"/>
      <c r="K408" s="13"/>
      <c r="L408" s="13"/>
    </row>
    <row r="409" spans="1:12" ht="75" customHeight="1" x14ac:dyDescent="0.2">
      <c r="A409" s="4" t="s">
        <v>14</v>
      </c>
      <c r="B409" s="2" t="s">
        <v>371</v>
      </c>
      <c r="C409" s="2" t="s">
        <v>397</v>
      </c>
      <c r="D409" s="2" t="s">
        <v>15</v>
      </c>
      <c r="E409" s="7">
        <v>116188.8</v>
      </c>
      <c r="F409" s="7">
        <v>116188.8</v>
      </c>
      <c r="G409" s="8">
        <f t="shared" si="17"/>
        <v>100</v>
      </c>
      <c r="H409" s="14"/>
      <c r="I409" s="13"/>
      <c r="J409" s="13"/>
      <c r="K409" s="13"/>
      <c r="L409" s="13"/>
    </row>
    <row r="410" spans="1:12" ht="39.75" customHeight="1" x14ac:dyDescent="0.2">
      <c r="A410" s="4" t="s">
        <v>24</v>
      </c>
      <c r="B410" s="2" t="s">
        <v>371</v>
      </c>
      <c r="C410" s="2" t="s">
        <v>397</v>
      </c>
      <c r="D410" s="2" t="s">
        <v>25</v>
      </c>
      <c r="E410" s="7">
        <v>1992495.96</v>
      </c>
      <c r="F410" s="7">
        <v>1931567.16</v>
      </c>
      <c r="G410" s="8">
        <f t="shared" si="17"/>
        <v>96.942086647944819</v>
      </c>
      <c r="H410" s="14"/>
      <c r="I410" s="13"/>
      <c r="J410" s="13"/>
      <c r="K410" s="13"/>
      <c r="L410" s="13"/>
    </row>
    <row r="411" spans="1:12" ht="27.95" customHeight="1" x14ac:dyDescent="0.2">
      <c r="A411" s="4" t="s">
        <v>40</v>
      </c>
      <c r="B411" s="2" t="s">
        <v>371</v>
      </c>
      <c r="C411" s="2" t="s">
        <v>397</v>
      </c>
      <c r="D411" s="2" t="s">
        <v>41</v>
      </c>
      <c r="E411" s="7">
        <v>0</v>
      </c>
      <c r="F411" s="7">
        <v>0</v>
      </c>
      <c r="G411" s="8" t="s">
        <v>591</v>
      </c>
      <c r="H411" s="14"/>
      <c r="I411" s="13"/>
      <c r="J411" s="13"/>
      <c r="K411" s="13"/>
      <c r="L411" s="13"/>
    </row>
    <row r="412" spans="1:12" ht="144" customHeight="1" x14ac:dyDescent="0.2">
      <c r="A412" s="4" t="s">
        <v>398</v>
      </c>
      <c r="B412" s="2" t="s">
        <v>371</v>
      </c>
      <c r="C412" s="2" t="s">
        <v>399</v>
      </c>
      <c r="D412" s="2" t="s">
        <v>5</v>
      </c>
      <c r="E412" s="7">
        <f>E413</f>
        <v>38400</v>
      </c>
      <c r="F412" s="7">
        <f>F413</f>
        <v>21950</v>
      </c>
      <c r="G412" s="8">
        <f t="shared" si="17"/>
        <v>57.161458333333336</v>
      </c>
      <c r="H412" s="14"/>
      <c r="I412" s="13"/>
      <c r="J412" s="13"/>
      <c r="K412" s="13"/>
      <c r="L412" s="13"/>
    </row>
    <row r="413" spans="1:12" ht="42" customHeight="1" x14ac:dyDescent="0.2">
      <c r="A413" s="4" t="s">
        <v>24</v>
      </c>
      <c r="B413" s="2" t="s">
        <v>371</v>
      </c>
      <c r="C413" s="2" t="s">
        <v>399</v>
      </c>
      <c r="D413" s="2" t="s">
        <v>25</v>
      </c>
      <c r="E413" s="7">
        <v>38400</v>
      </c>
      <c r="F413" s="7">
        <v>21950</v>
      </c>
      <c r="G413" s="8">
        <f t="shared" si="17"/>
        <v>57.161458333333336</v>
      </c>
      <c r="H413" s="14"/>
      <c r="I413" s="13"/>
      <c r="J413" s="13"/>
      <c r="K413" s="13"/>
      <c r="L413" s="13"/>
    </row>
    <row r="414" spans="1:12" ht="151.5" customHeight="1" x14ac:dyDescent="0.2">
      <c r="A414" s="4" t="s">
        <v>400</v>
      </c>
      <c r="B414" s="2" t="s">
        <v>371</v>
      </c>
      <c r="C414" s="2" t="s">
        <v>401</v>
      </c>
      <c r="D414" s="2" t="s">
        <v>5</v>
      </c>
      <c r="E414" s="7">
        <f>E415</f>
        <v>960998.57</v>
      </c>
      <c r="F414" s="7">
        <f>F415</f>
        <v>960998.57</v>
      </c>
      <c r="G414" s="8">
        <f t="shared" si="17"/>
        <v>100</v>
      </c>
      <c r="H414" s="14"/>
      <c r="I414" s="13"/>
      <c r="J414" s="13"/>
      <c r="K414" s="13"/>
      <c r="L414" s="13"/>
    </row>
    <row r="415" spans="1:12" ht="72" customHeight="1" x14ac:dyDescent="0.2">
      <c r="A415" s="4" t="s">
        <v>14</v>
      </c>
      <c r="B415" s="2" t="s">
        <v>371</v>
      </c>
      <c r="C415" s="2" t="s">
        <v>401</v>
      </c>
      <c r="D415" s="2" t="s">
        <v>15</v>
      </c>
      <c r="E415" s="7">
        <v>960998.57</v>
      </c>
      <c r="F415" s="7">
        <v>960998.57</v>
      </c>
      <c r="G415" s="8">
        <f t="shared" si="17"/>
        <v>100</v>
      </c>
      <c r="H415" s="14"/>
      <c r="I415" s="13"/>
      <c r="J415" s="13"/>
      <c r="K415" s="13"/>
      <c r="L415" s="13"/>
    </row>
    <row r="416" spans="1:12" ht="153" customHeight="1" x14ac:dyDescent="0.2">
      <c r="A416" s="4" t="s">
        <v>402</v>
      </c>
      <c r="B416" s="2" t="s">
        <v>371</v>
      </c>
      <c r="C416" s="2" t="s">
        <v>403</v>
      </c>
      <c r="D416" s="2" t="s">
        <v>5</v>
      </c>
      <c r="E416" s="7">
        <f>E417</f>
        <v>460000</v>
      </c>
      <c r="F416" s="7">
        <f>F417</f>
        <v>460000</v>
      </c>
      <c r="G416" s="8">
        <f t="shared" si="17"/>
        <v>100</v>
      </c>
      <c r="H416" s="14"/>
      <c r="I416" s="13"/>
      <c r="J416" s="13"/>
      <c r="K416" s="13"/>
      <c r="L416" s="13"/>
    </row>
    <row r="417" spans="1:12" ht="42" customHeight="1" x14ac:dyDescent="0.2">
      <c r="A417" s="4" t="s">
        <v>24</v>
      </c>
      <c r="B417" s="2" t="s">
        <v>371</v>
      </c>
      <c r="C417" s="2" t="s">
        <v>403</v>
      </c>
      <c r="D417" s="2" t="s">
        <v>25</v>
      </c>
      <c r="E417" s="7">
        <v>460000</v>
      </c>
      <c r="F417" s="7">
        <v>460000</v>
      </c>
      <c r="G417" s="8">
        <f t="shared" si="17"/>
        <v>100</v>
      </c>
      <c r="H417" s="14"/>
      <c r="I417" s="13"/>
      <c r="J417" s="13"/>
      <c r="K417" s="13"/>
      <c r="L417" s="13"/>
    </row>
    <row r="418" spans="1:12" ht="119.25" customHeight="1" x14ac:dyDescent="0.2">
      <c r="A418" s="4" t="s">
        <v>404</v>
      </c>
      <c r="B418" s="2" t="s">
        <v>371</v>
      </c>
      <c r="C418" s="2" t="s">
        <v>405</v>
      </c>
      <c r="D418" s="2" t="s">
        <v>5</v>
      </c>
      <c r="E418" s="7">
        <f>E419</f>
        <v>2356992.35</v>
      </c>
      <c r="F418" s="7">
        <f>F419</f>
        <v>2253013.42</v>
      </c>
      <c r="G418" s="8">
        <f t="shared" si="17"/>
        <v>95.588490985131955</v>
      </c>
      <c r="H418" s="14"/>
      <c r="I418" s="13"/>
      <c r="J418" s="13"/>
      <c r="K418" s="13"/>
      <c r="L418" s="13"/>
    </row>
    <row r="419" spans="1:12" ht="39" customHeight="1" x14ac:dyDescent="0.2">
      <c r="A419" s="4" t="s">
        <v>24</v>
      </c>
      <c r="B419" s="2" t="s">
        <v>371</v>
      </c>
      <c r="C419" s="2" t="s">
        <v>405</v>
      </c>
      <c r="D419" s="2" t="s">
        <v>25</v>
      </c>
      <c r="E419" s="7">
        <v>2356992.35</v>
      </c>
      <c r="F419" s="7">
        <v>2253013.42</v>
      </c>
      <c r="G419" s="8">
        <f t="shared" si="17"/>
        <v>95.588490985131955</v>
      </c>
      <c r="H419" s="14"/>
      <c r="I419" s="13"/>
      <c r="J419" s="13"/>
      <c r="K419" s="13"/>
      <c r="L419" s="13"/>
    </row>
    <row r="420" spans="1:12" ht="27" customHeight="1" x14ac:dyDescent="0.2">
      <c r="A420" s="4" t="s">
        <v>406</v>
      </c>
      <c r="B420" s="2" t="s">
        <v>407</v>
      </c>
      <c r="C420" s="2" t="s">
        <v>5</v>
      </c>
      <c r="D420" s="2" t="s">
        <v>5</v>
      </c>
      <c r="E420" s="7">
        <f>E421+E428+E437+E441</f>
        <v>8102227.4199999999</v>
      </c>
      <c r="F420" s="7">
        <f>F421+F428+F437+F441</f>
        <v>8096836.9299999997</v>
      </c>
      <c r="G420" s="8">
        <f t="shared" si="17"/>
        <v>99.933469036098714</v>
      </c>
      <c r="H420" s="14"/>
      <c r="I420" s="13"/>
      <c r="J420" s="13"/>
      <c r="K420" s="13"/>
      <c r="L420" s="13"/>
    </row>
    <row r="421" spans="1:12" ht="53.25" customHeight="1" x14ac:dyDescent="0.2">
      <c r="A421" s="4" t="s">
        <v>73</v>
      </c>
      <c r="B421" s="2" t="s">
        <v>407</v>
      </c>
      <c r="C421" s="2" t="s">
        <v>74</v>
      </c>
      <c r="D421" s="2" t="s">
        <v>5</v>
      </c>
      <c r="E421" s="7">
        <f>E422+E425</f>
        <v>35000</v>
      </c>
      <c r="F421" s="7">
        <f>F422+F425</f>
        <v>35000</v>
      </c>
      <c r="G421" s="8">
        <f t="shared" si="17"/>
        <v>100</v>
      </c>
      <c r="H421" s="14"/>
      <c r="I421" s="13"/>
      <c r="J421" s="13"/>
      <c r="K421" s="13"/>
      <c r="L421" s="13"/>
    </row>
    <row r="422" spans="1:12" ht="44.25" customHeight="1" x14ac:dyDescent="0.2">
      <c r="A422" s="4" t="s">
        <v>75</v>
      </c>
      <c r="B422" s="2" t="s">
        <v>407</v>
      </c>
      <c r="C422" s="2" t="s">
        <v>76</v>
      </c>
      <c r="D422" s="2" t="s">
        <v>5</v>
      </c>
      <c r="E422" s="7">
        <f>E423</f>
        <v>30000</v>
      </c>
      <c r="F422" s="7">
        <f>F423</f>
        <v>30000</v>
      </c>
      <c r="G422" s="8">
        <f t="shared" si="17"/>
        <v>100</v>
      </c>
      <c r="H422" s="14"/>
      <c r="I422" s="13"/>
      <c r="J422" s="13"/>
      <c r="K422" s="13"/>
      <c r="L422" s="13"/>
    </row>
    <row r="423" spans="1:12" ht="131.25" customHeight="1" x14ac:dyDescent="0.2">
      <c r="A423" s="4" t="s">
        <v>77</v>
      </c>
      <c r="B423" s="2" t="s">
        <v>407</v>
      </c>
      <c r="C423" s="2" t="s">
        <v>78</v>
      </c>
      <c r="D423" s="2" t="s">
        <v>5</v>
      </c>
      <c r="E423" s="7">
        <f>E424</f>
        <v>30000</v>
      </c>
      <c r="F423" s="7">
        <f>F424</f>
        <v>30000</v>
      </c>
      <c r="G423" s="8">
        <f t="shared" si="17"/>
        <v>100</v>
      </c>
      <c r="H423" s="14"/>
      <c r="I423" s="13"/>
      <c r="J423" s="13"/>
      <c r="K423" s="13"/>
      <c r="L423" s="13"/>
    </row>
    <row r="424" spans="1:12" ht="39.75" customHeight="1" x14ac:dyDescent="0.2">
      <c r="A424" s="4" t="s">
        <v>24</v>
      </c>
      <c r="B424" s="2" t="s">
        <v>407</v>
      </c>
      <c r="C424" s="2" t="s">
        <v>78</v>
      </c>
      <c r="D424" s="2" t="s">
        <v>25</v>
      </c>
      <c r="E424" s="7">
        <v>30000</v>
      </c>
      <c r="F424" s="7">
        <v>30000</v>
      </c>
      <c r="G424" s="8">
        <f t="shared" si="17"/>
        <v>100</v>
      </c>
      <c r="H424" s="14"/>
      <c r="I424" s="13"/>
      <c r="J424" s="13"/>
      <c r="K424" s="13"/>
      <c r="L424" s="13"/>
    </row>
    <row r="425" spans="1:12" ht="93.75" customHeight="1" x14ac:dyDescent="0.2">
      <c r="A425" s="4" t="s">
        <v>386</v>
      </c>
      <c r="B425" s="2" t="s">
        <v>407</v>
      </c>
      <c r="C425" s="2" t="s">
        <v>387</v>
      </c>
      <c r="D425" s="2" t="s">
        <v>5</v>
      </c>
      <c r="E425" s="7">
        <v>5000</v>
      </c>
      <c r="F425" s="7">
        <f>F426</f>
        <v>5000</v>
      </c>
      <c r="G425" s="8">
        <f t="shared" si="17"/>
        <v>100</v>
      </c>
      <c r="H425" s="14"/>
      <c r="I425" s="13"/>
      <c r="J425" s="13"/>
      <c r="K425" s="13"/>
      <c r="L425" s="13"/>
    </row>
    <row r="426" spans="1:12" ht="195.75" customHeight="1" x14ac:dyDescent="0.2">
      <c r="A426" s="4" t="s">
        <v>388</v>
      </c>
      <c r="B426" s="2" t="s">
        <v>407</v>
      </c>
      <c r="C426" s="2" t="s">
        <v>389</v>
      </c>
      <c r="D426" s="2" t="s">
        <v>5</v>
      </c>
      <c r="E426" s="7">
        <v>5000</v>
      </c>
      <c r="F426" s="7">
        <f>F427</f>
        <v>5000</v>
      </c>
      <c r="G426" s="8">
        <f t="shared" si="17"/>
        <v>100</v>
      </c>
      <c r="H426" s="14"/>
      <c r="I426" s="13"/>
      <c r="J426" s="13"/>
      <c r="K426" s="13"/>
      <c r="L426" s="13"/>
    </row>
    <row r="427" spans="1:12" ht="42.75" customHeight="1" x14ac:dyDescent="0.2">
      <c r="A427" s="4" t="s">
        <v>24</v>
      </c>
      <c r="B427" s="2" t="s">
        <v>407</v>
      </c>
      <c r="C427" s="2" t="s">
        <v>389</v>
      </c>
      <c r="D427" s="2" t="s">
        <v>25</v>
      </c>
      <c r="E427" s="7">
        <v>5000</v>
      </c>
      <c r="F427" s="7">
        <v>5000</v>
      </c>
      <c r="G427" s="8">
        <f t="shared" si="17"/>
        <v>100</v>
      </c>
      <c r="H427" s="14"/>
      <c r="I427" s="13"/>
      <c r="J427" s="13"/>
      <c r="K427" s="13"/>
      <c r="L427" s="13"/>
    </row>
    <row r="428" spans="1:12" ht="30.75" customHeight="1" x14ac:dyDescent="0.2">
      <c r="A428" s="4" t="s">
        <v>408</v>
      </c>
      <c r="B428" s="2" t="s">
        <v>407</v>
      </c>
      <c r="C428" s="2" t="s">
        <v>409</v>
      </c>
      <c r="D428" s="2" t="s">
        <v>5</v>
      </c>
      <c r="E428" s="7">
        <f>E429</f>
        <v>8054414.9199999999</v>
      </c>
      <c r="F428" s="7">
        <f>F429</f>
        <v>8049024.4299999997</v>
      </c>
      <c r="G428" s="8">
        <f t="shared" si="17"/>
        <v>99.933074095964244</v>
      </c>
      <c r="H428" s="14"/>
      <c r="I428" s="13"/>
      <c r="J428" s="13"/>
      <c r="K428" s="13"/>
      <c r="L428" s="13"/>
    </row>
    <row r="429" spans="1:12" ht="53.25" customHeight="1" x14ac:dyDescent="0.2">
      <c r="A429" s="4" t="s">
        <v>410</v>
      </c>
      <c r="B429" s="2" t="s">
        <v>407</v>
      </c>
      <c r="C429" s="2" t="s">
        <v>411</v>
      </c>
      <c r="D429" s="2" t="s">
        <v>5</v>
      </c>
      <c r="E429" s="7">
        <f>E430+E433+E435</f>
        <v>8054414.9199999999</v>
      </c>
      <c r="F429" s="7">
        <f>F430+F433+F435</f>
        <v>8049024.4299999997</v>
      </c>
      <c r="G429" s="8">
        <f t="shared" si="17"/>
        <v>99.933074095964244</v>
      </c>
      <c r="H429" s="14"/>
      <c r="I429" s="13"/>
      <c r="J429" s="13"/>
      <c r="K429" s="13"/>
      <c r="L429" s="13"/>
    </row>
    <row r="430" spans="1:12" ht="108" customHeight="1" x14ac:dyDescent="0.2">
      <c r="A430" s="4" t="s">
        <v>412</v>
      </c>
      <c r="B430" s="2" t="s">
        <v>407</v>
      </c>
      <c r="C430" s="2" t="s">
        <v>413</v>
      </c>
      <c r="D430" s="2" t="s">
        <v>5</v>
      </c>
      <c r="E430" s="7">
        <f>E431+E432</f>
        <v>7699957.0700000003</v>
      </c>
      <c r="F430" s="7">
        <f>F431+F432</f>
        <v>7699487.7199999997</v>
      </c>
      <c r="G430" s="8">
        <f t="shared" si="17"/>
        <v>99.993904511470205</v>
      </c>
      <c r="H430" s="14"/>
      <c r="I430" s="13"/>
      <c r="J430" s="13"/>
      <c r="K430" s="13"/>
      <c r="L430" s="13"/>
    </row>
    <row r="431" spans="1:12" ht="70.5" customHeight="1" x14ac:dyDescent="0.2">
      <c r="A431" s="4" t="s">
        <v>14</v>
      </c>
      <c r="B431" s="2" t="s">
        <v>407</v>
      </c>
      <c r="C431" s="2" t="s">
        <v>413</v>
      </c>
      <c r="D431" s="2" t="s">
        <v>15</v>
      </c>
      <c r="E431" s="7">
        <v>7484314.8399999999</v>
      </c>
      <c r="F431" s="7">
        <v>7484314.79</v>
      </c>
      <c r="G431" s="8">
        <f t="shared" si="17"/>
        <v>99.999999331936181</v>
      </c>
      <c r="H431" s="14"/>
      <c r="I431" s="13"/>
      <c r="J431" s="13"/>
      <c r="K431" s="13"/>
      <c r="L431" s="13"/>
    </row>
    <row r="432" spans="1:12" ht="36" customHeight="1" x14ac:dyDescent="0.2">
      <c r="A432" s="4" t="s">
        <v>24</v>
      </c>
      <c r="B432" s="2" t="s">
        <v>407</v>
      </c>
      <c r="C432" s="2" t="s">
        <v>413</v>
      </c>
      <c r="D432" s="2" t="s">
        <v>25</v>
      </c>
      <c r="E432" s="7">
        <v>215642.23</v>
      </c>
      <c r="F432" s="7">
        <v>215172.93</v>
      </c>
      <c r="G432" s="8">
        <f t="shared" si="17"/>
        <v>99.782371013321452</v>
      </c>
      <c r="H432" s="14"/>
      <c r="I432" s="13"/>
      <c r="J432" s="13"/>
      <c r="K432" s="13"/>
      <c r="L432" s="13"/>
    </row>
    <row r="433" spans="1:12" ht="123.75" customHeight="1" x14ac:dyDescent="0.2">
      <c r="A433" s="4" t="s">
        <v>414</v>
      </c>
      <c r="B433" s="2" t="s">
        <v>407</v>
      </c>
      <c r="C433" s="2" t="s">
        <v>415</v>
      </c>
      <c r="D433" s="2" t="s">
        <v>5</v>
      </c>
      <c r="E433" s="7">
        <f>E434</f>
        <v>102099</v>
      </c>
      <c r="F433" s="7">
        <f>F434</f>
        <v>102099</v>
      </c>
      <c r="G433" s="8">
        <f t="shared" si="17"/>
        <v>100</v>
      </c>
      <c r="H433" s="14"/>
      <c r="I433" s="13"/>
      <c r="J433" s="13"/>
      <c r="K433" s="13"/>
      <c r="L433" s="13"/>
    </row>
    <row r="434" spans="1:12" ht="37.5" customHeight="1" x14ac:dyDescent="0.2">
      <c r="A434" s="4" t="s">
        <v>24</v>
      </c>
      <c r="B434" s="2" t="s">
        <v>407</v>
      </c>
      <c r="C434" s="2" t="s">
        <v>415</v>
      </c>
      <c r="D434" s="2" t="s">
        <v>25</v>
      </c>
      <c r="E434" s="7">
        <v>102099</v>
      </c>
      <c r="F434" s="7">
        <v>102099</v>
      </c>
      <c r="G434" s="8">
        <f t="shared" si="17"/>
        <v>100</v>
      </c>
      <c r="H434" s="14"/>
      <c r="I434" s="13"/>
      <c r="J434" s="13"/>
      <c r="K434" s="13"/>
      <c r="L434" s="13"/>
    </row>
    <row r="435" spans="1:12" ht="88.5" customHeight="1" x14ac:dyDescent="0.2">
      <c r="A435" s="4" t="s">
        <v>416</v>
      </c>
      <c r="B435" s="2" t="s">
        <v>407</v>
      </c>
      <c r="C435" s="2" t="s">
        <v>417</v>
      </c>
      <c r="D435" s="2" t="s">
        <v>5</v>
      </c>
      <c r="E435" s="7">
        <f>E436</f>
        <v>252358.85</v>
      </c>
      <c r="F435" s="7">
        <f>F436</f>
        <v>247437.71</v>
      </c>
      <c r="G435" s="8">
        <f t="shared" si="17"/>
        <v>98.049943562510293</v>
      </c>
      <c r="H435" s="14"/>
      <c r="I435" s="13"/>
      <c r="J435" s="13"/>
      <c r="K435" s="13"/>
      <c r="L435" s="13"/>
    </row>
    <row r="436" spans="1:12" ht="39" customHeight="1" x14ac:dyDescent="0.2">
      <c r="A436" s="4" t="s">
        <v>24</v>
      </c>
      <c r="B436" s="2" t="s">
        <v>407</v>
      </c>
      <c r="C436" s="2" t="s">
        <v>417</v>
      </c>
      <c r="D436" s="2" t="s">
        <v>25</v>
      </c>
      <c r="E436" s="7">
        <v>252358.85</v>
      </c>
      <c r="F436" s="7">
        <v>247437.71</v>
      </c>
      <c r="G436" s="8">
        <f t="shared" si="17"/>
        <v>98.049943562510293</v>
      </c>
      <c r="H436" s="14"/>
      <c r="I436" s="13"/>
      <c r="J436" s="13"/>
      <c r="K436" s="13"/>
      <c r="L436" s="13"/>
    </row>
    <row r="437" spans="1:12" ht="48" customHeight="1" x14ac:dyDescent="0.2">
      <c r="A437" s="4" t="s">
        <v>30</v>
      </c>
      <c r="B437" s="2" t="s">
        <v>407</v>
      </c>
      <c r="C437" s="2" t="s">
        <v>31</v>
      </c>
      <c r="D437" s="2" t="s">
        <v>5</v>
      </c>
      <c r="E437" s="7">
        <f t="shared" ref="E437:F439" si="18">E438</f>
        <v>11000</v>
      </c>
      <c r="F437" s="7">
        <f t="shared" si="18"/>
        <v>11000</v>
      </c>
      <c r="G437" s="8">
        <f t="shared" si="17"/>
        <v>100</v>
      </c>
      <c r="H437" s="14"/>
      <c r="I437" s="13"/>
      <c r="J437" s="13"/>
      <c r="K437" s="13"/>
      <c r="L437" s="13"/>
    </row>
    <row r="438" spans="1:12" ht="33" customHeight="1" x14ac:dyDescent="0.2">
      <c r="A438" s="4" t="s">
        <v>99</v>
      </c>
      <c r="B438" s="2" t="s">
        <v>407</v>
      </c>
      <c r="C438" s="2" t="s">
        <v>100</v>
      </c>
      <c r="D438" s="2" t="s">
        <v>5</v>
      </c>
      <c r="E438" s="7">
        <f t="shared" si="18"/>
        <v>11000</v>
      </c>
      <c r="F438" s="7">
        <f t="shared" si="18"/>
        <v>11000</v>
      </c>
      <c r="G438" s="8">
        <f t="shared" si="17"/>
        <v>100</v>
      </c>
      <c r="H438" s="14"/>
      <c r="I438" s="13"/>
      <c r="J438" s="13"/>
      <c r="K438" s="13"/>
      <c r="L438" s="13"/>
    </row>
    <row r="439" spans="1:12" ht="63.95" customHeight="1" x14ac:dyDescent="0.2">
      <c r="A439" s="4" t="s">
        <v>101</v>
      </c>
      <c r="B439" s="2" t="s">
        <v>407</v>
      </c>
      <c r="C439" s="2" t="s">
        <v>102</v>
      </c>
      <c r="D439" s="2" t="s">
        <v>5</v>
      </c>
      <c r="E439" s="7">
        <f t="shared" si="18"/>
        <v>11000</v>
      </c>
      <c r="F439" s="7">
        <f t="shared" si="18"/>
        <v>11000</v>
      </c>
      <c r="G439" s="8">
        <f t="shared" si="17"/>
        <v>100</v>
      </c>
      <c r="H439" s="14"/>
      <c r="I439" s="13"/>
      <c r="J439" s="13"/>
      <c r="K439" s="13"/>
      <c r="L439" s="13"/>
    </row>
    <row r="440" spans="1:12" ht="42.75" customHeight="1" x14ac:dyDescent="0.2">
      <c r="A440" s="4" t="s">
        <v>24</v>
      </c>
      <c r="B440" s="2" t="s">
        <v>407</v>
      </c>
      <c r="C440" s="2" t="s">
        <v>102</v>
      </c>
      <c r="D440" s="2" t="s">
        <v>25</v>
      </c>
      <c r="E440" s="7">
        <v>11000</v>
      </c>
      <c r="F440" s="7">
        <v>11000</v>
      </c>
      <c r="G440" s="8">
        <f t="shared" si="17"/>
        <v>100</v>
      </c>
      <c r="H440" s="14"/>
      <c r="I440" s="13"/>
      <c r="J440" s="13"/>
      <c r="K440" s="13"/>
      <c r="L440" s="13"/>
    </row>
    <row r="441" spans="1:12" ht="31.7" customHeight="1" x14ac:dyDescent="0.2">
      <c r="A441" s="4" t="s">
        <v>20</v>
      </c>
      <c r="B441" s="2" t="s">
        <v>407</v>
      </c>
      <c r="C441" s="2" t="s">
        <v>21</v>
      </c>
      <c r="D441" s="2" t="s">
        <v>5</v>
      </c>
      <c r="E441" s="7">
        <f>E442</f>
        <v>1812.5</v>
      </c>
      <c r="F441" s="7">
        <f>F442</f>
        <v>1812.5</v>
      </c>
      <c r="G441" s="8">
        <f t="shared" si="17"/>
        <v>100</v>
      </c>
      <c r="H441" s="14"/>
      <c r="I441" s="13"/>
      <c r="J441" s="13"/>
      <c r="K441" s="13"/>
      <c r="L441" s="13"/>
    </row>
    <row r="442" spans="1:12" ht="50.25" customHeight="1" x14ac:dyDescent="0.2">
      <c r="A442" s="4" t="s">
        <v>117</v>
      </c>
      <c r="B442" s="2" t="s">
        <v>407</v>
      </c>
      <c r="C442" s="2" t="s">
        <v>118</v>
      </c>
      <c r="D442" s="2" t="s">
        <v>5</v>
      </c>
      <c r="E442" s="7">
        <f>E443</f>
        <v>1812.5</v>
      </c>
      <c r="F442" s="7">
        <f>F443</f>
        <v>1812.5</v>
      </c>
      <c r="G442" s="8">
        <f t="shared" si="17"/>
        <v>100</v>
      </c>
      <c r="H442" s="14"/>
      <c r="I442" s="13"/>
      <c r="J442" s="13"/>
      <c r="K442" s="13"/>
      <c r="L442" s="13"/>
    </row>
    <row r="443" spans="1:12" ht="30" customHeight="1" x14ac:dyDescent="0.2">
      <c r="A443" s="4" t="s">
        <v>40</v>
      </c>
      <c r="B443" s="2" t="s">
        <v>407</v>
      </c>
      <c r="C443" s="2" t="s">
        <v>118</v>
      </c>
      <c r="D443" s="2" t="s">
        <v>41</v>
      </c>
      <c r="E443" s="7">
        <v>1812.5</v>
      </c>
      <c r="F443" s="7">
        <v>1812.5</v>
      </c>
      <c r="G443" s="8">
        <f t="shared" si="17"/>
        <v>100</v>
      </c>
      <c r="H443" s="14"/>
      <c r="I443" s="13"/>
      <c r="J443" s="13"/>
      <c r="K443" s="13"/>
      <c r="L443" s="13"/>
    </row>
    <row r="444" spans="1:12" ht="28.5" customHeight="1" x14ac:dyDescent="0.2">
      <c r="A444" s="4" t="s">
        <v>418</v>
      </c>
      <c r="B444" s="2" t="s">
        <v>419</v>
      </c>
      <c r="C444" s="2" t="s">
        <v>5</v>
      </c>
      <c r="D444" s="2" t="s">
        <v>5</v>
      </c>
      <c r="E444" s="7">
        <f>E445+E467+E475</f>
        <v>26437303.780000001</v>
      </c>
      <c r="F444" s="7">
        <f>F445+F467+F475</f>
        <v>26435816.010000002</v>
      </c>
      <c r="G444" s="8">
        <f t="shared" si="17"/>
        <v>99.994372459414237</v>
      </c>
      <c r="H444" s="14"/>
      <c r="I444" s="13"/>
      <c r="J444" s="13"/>
      <c r="K444" s="13"/>
      <c r="L444" s="13"/>
    </row>
    <row r="445" spans="1:12" ht="39.75" customHeight="1" x14ac:dyDescent="0.2">
      <c r="A445" s="4" t="s">
        <v>277</v>
      </c>
      <c r="B445" s="2" t="s">
        <v>419</v>
      </c>
      <c r="C445" s="2" t="s">
        <v>278</v>
      </c>
      <c r="D445" s="2" t="s">
        <v>5</v>
      </c>
      <c r="E445" s="7">
        <f>E446+E450+E453+E461</f>
        <v>24360370.32</v>
      </c>
      <c r="F445" s="7">
        <f>F446+F450+F453+F461</f>
        <v>24360280.32</v>
      </c>
      <c r="G445" s="8">
        <f t="shared" si="17"/>
        <v>99.999630547488323</v>
      </c>
      <c r="H445" s="14"/>
      <c r="I445" s="13"/>
      <c r="J445" s="13"/>
      <c r="K445" s="13"/>
      <c r="L445" s="13"/>
    </row>
    <row r="446" spans="1:12" ht="31.7" customHeight="1" x14ac:dyDescent="0.2">
      <c r="A446" s="4" t="s">
        <v>279</v>
      </c>
      <c r="B446" s="2" t="s">
        <v>419</v>
      </c>
      <c r="C446" s="2" t="s">
        <v>280</v>
      </c>
      <c r="D446" s="2" t="s">
        <v>5</v>
      </c>
      <c r="E446" s="7">
        <f>E447</f>
        <v>229800</v>
      </c>
      <c r="F446" s="7">
        <f>F447</f>
        <v>229800</v>
      </c>
      <c r="G446" s="8">
        <f t="shared" si="17"/>
        <v>100</v>
      </c>
      <c r="H446" s="14"/>
      <c r="I446" s="13"/>
      <c r="J446" s="13"/>
      <c r="K446" s="13"/>
      <c r="L446" s="13"/>
    </row>
    <row r="447" spans="1:12" ht="87.75" customHeight="1" x14ac:dyDescent="0.2">
      <c r="A447" s="4" t="s">
        <v>420</v>
      </c>
      <c r="B447" s="2" t="s">
        <v>419</v>
      </c>
      <c r="C447" s="2" t="s">
        <v>421</v>
      </c>
      <c r="D447" s="2" t="s">
        <v>5</v>
      </c>
      <c r="E447" s="7">
        <f>E448+E449</f>
        <v>229800</v>
      </c>
      <c r="F447" s="7">
        <f>F448+F449</f>
        <v>229800</v>
      </c>
      <c r="G447" s="8">
        <f t="shared" si="17"/>
        <v>100</v>
      </c>
      <c r="H447" s="14"/>
      <c r="I447" s="13"/>
      <c r="J447" s="13"/>
      <c r="K447" s="13"/>
      <c r="L447" s="13"/>
    </row>
    <row r="448" spans="1:12" ht="73.5" customHeight="1" x14ac:dyDescent="0.2">
      <c r="A448" s="4" t="s">
        <v>14</v>
      </c>
      <c r="B448" s="2" t="s">
        <v>419</v>
      </c>
      <c r="C448" s="2" t="s">
        <v>421</v>
      </c>
      <c r="D448" s="2" t="s">
        <v>15</v>
      </c>
      <c r="E448" s="7">
        <v>227600</v>
      </c>
      <c r="F448" s="7">
        <v>227600</v>
      </c>
      <c r="G448" s="8">
        <f t="shared" si="17"/>
        <v>100</v>
      </c>
      <c r="H448" s="14"/>
      <c r="I448" s="13"/>
      <c r="J448" s="13"/>
      <c r="K448" s="13"/>
      <c r="L448" s="13"/>
    </row>
    <row r="449" spans="1:12" ht="45" customHeight="1" x14ac:dyDescent="0.2">
      <c r="A449" s="4" t="s">
        <v>24</v>
      </c>
      <c r="B449" s="2" t="s">
        <v>419</v>
      </c>
      <c r="C449" s="2" t="s">
        <v>421</v>
      </c>
      <c r="D449" s="2" t="s">
        <v>25</v>
      </c>
      <c r="E449" s="7">
        <v>2200</v>
      </c>
      <c r="F449" s="7">
        <v>2200</v>
      </c>
      <c r="G449" s="8">
        <f t="shared" si="17"/>
        <v>100</v>
      </c>
      <c r="H449" s="14"/>
      <c r="I449" s="13"/>
      <c r="J449" s="13"/>
      <c r="K449" s="13"/>
      <c r="L449" s="13"/>
    </row>
    <row r="450" spans="1:12" ht="30.75" customHeight="1" x14ac:dyDescent="0.2">
      <c r="A450" s="4" t="s">
        <v>297</v>
      </c>
      <c r="B450" s="2" t="s">
        <v>419</v>
      </c>
      <c r="C450" s="2" t="s">
        <v>298</v>
      </c>
      <c r="D450" s="2" t="s">
        <v>5</v>
      </c>
      <c r="E450" s="7">
        <f>E451</f>
        <v>1218197.8</v>
      </c>
      <c r="F450" s="7">
        <f>F451</f>
        <v>1218197.8</v>
      </c>
      <c r="G450" s="8">
        <f t="shared" si="17"/>
        <v>100</v>
      </c>
      <c r="H450" s="14"/>
      <c r="I450" s="13"/>
      <c r="J450" s="13"/>
      <c r="K450" s="13"/>
      <c r="L450" s="13"/>
    </row>
    <row r="451" spans="1:12" ht="88.5" customHeight="1" x14ac:dyDescent="0.2">
      <c r="A451" s="4" t="s">
        <v>422</v>
      </c>
      <c r="B451" s="2" t="s">
        <v>419</v>
      </c>
      <c r="C451" s="2" t="s">
        <v>423</v>
      </c>
      <c r="D451" s="2" t="s">
        <v>5</v>
      </c>
      <c r="E451" s="7">
        <f>E452</f>
        <v>1218197.8</v>
      </c>
      <c r="F451" s="7">
        <f>F452</f>
        <v>1218197.8</v>
      </c>
      <c r="G451" s="8">
        <f t="shared" si="17"/>
        <v>100</v>
      </c>
      <c r="H451" s="14"/>
      <c r="I451" s="13"/>
      <c r="J451" s="13"/>
      <c r="K451" s="13"/>
      <c r="L451" s="13"/>
    </row>
    <row r="452" spans="1:12" ht="42" customHeight="1" x14ac:dyDescent="0.2">
      <c r="A452" s="4" t="s">
        <v>24</v>
      </c>
      <c r="B452" s="2" t="s">
        <v>419</v>
      </c>
      <c r="C452" s="2" t="s">
        <v>423</v>
      </c>
      <c r="D452" s="2" t="s">
        <v>25</v>
      </c>
      <c r="E452" s="7">
        <v>1218197.8</v>
      </c>
      <c r="F452" s="7">
        <v>1218197.8</v>
      </c>
      <c r="G452" s="8">
        <f t="shared" si="17"/>
        <v>100</v>
      </c>
      <c r="H452" s="14"/>
      <c r="I452" s="13"/>
      <c r="J452" s="13"/>
      <c r="K452" s="13"/>
      <c r="L452" s="13"/>
    </row>
    <row r="453" spans="1:12" ht="60.75" customHeight="1" x14ac:dyDescent="0.2">
      <c r="A453" s="4" t="s">
        <v>424</v>
      </c>
      <c r="B453" s="2" t="s">
        <v>419</v>
      </c>
      <c r="C453" s="2" t="s">
        <v>425</v>
      </c>
      <c r="D453" s="2" t="s">
        <v>5</v>
      </c>
      <c r="E453" s="7">
        <f>E454+E457</f>
        <v>15386470.73</v>
      </c>
      <c r="F453" s="7">
        <f>F454+F457</f>
        <v>15386380.73</v>
      </c>
      <c r="G453" s="8">
        <f t="shared" si="17"/>
        <v>99.999415070541005</v>
      </c>
      <c r="H453" s="14"/>
      <c r="I453" s="13"/>
      <c r="J453" s="13"/>
      <c r="K453" s="13"/>
      <c r="L453" s="13"/>
    </row>
    <row r="454" spans="1:12" ht="160.5" customHeight="1" x14ac:dyDescent="0.2">
      <c r="A454" s="4" t="s">
        <v>426</v>
      </c>
      <c r="B454" s="2" t="s">
        <v>419</v>
      </c>
      <c r="C454" s="2" t="s">
        <v>427</v>
      </c>
      <c r="D454" s="2" t="s">
        <v>5</v>
      </c>
      <c r="E454" s="7">
        <f>E455+E456</f>
        <v>1488902.13</v>
      </c>
      <c r="F454" s="7">
        <f>F455+F456</f>
        <v>1488812.13</v>
      </c>
      <c r="G454" s="8">
        <f t="shared" si="17"/>
        <v>99.993955277638022</v>
      </c>
      <c r="H454" s="14"/>
      <c r="I454" s="13"/>
      <c r="J454" s="13"/>
      <c r="K454" s="13"/>
      <c r="L454" s="13"/>
    </row>
    <row r="455" spans="1:12" ht="72.95" customHeight="1" x14ac:dyDescent="0.2">
      <c r="A455" s="4" t="s">
        <v>14</v>
      </c>
      <c r="B455" s="2" t="s">
        <v>419</v>
      </c>
      <c r="C455" s="2" t="s">
        <v>427</v>
      </c>
      <c r="D455" s="2" t="s">
        <v>15</v>
      </c>
      <c r="E455" s="7">
        <v>635149.76</v>
      </c>
      <c r="F455" s="7">
        <v>635059.76</v>
      </c>
      <c r="G455" s="8">
        <f t="shared" si="17"/>
        <v>99.985830113515277</v>
      </c>
      <c r="H455" s="14"/>
      <c r="I455" s="13"/>
      <c r="J455" s="13"/>
      <c r="K455" s="13"/>
      <c r="L455" s="13"/>
    </row>
    <row r="456" spans="1:12" ht="33" customHeight="1" x14ac:dyDescent="0.2">
      <c r="A456" s="4" t="s">
        <v>24</v>
      </c>
      <c r="B456" s="2" t="s">
        <v>419</v>
      </c>
      <c r="C456" s="2" t="s">
        <v>427</v>
      </c>
      <c r="D456" s="2" t="s">
        <v>25</v>
      </c>
      <c r="E456" s="7">
        <v>853752.37</v>
      </c>
      <c r="F456" s="7">
        <v>853752.37</v>
      </c>
      <c r="G456" s="8">
        <f t="shared" ref="G456:G519" si="19">F456/E456*100</f>
        <v>100</v>
      </c>
      <c r="H456" s="14"/>
      <c r="I456" s="13"/>
      <c r="J456" s="13"/>
      <c r="K456" s="13"/>
      <c r="L456" s="13"/>
    </row>
    <row r="457" spans="1:12" ht="139.69999999999999" customHeight="1" x14ac:dyDescent="0.2">
      <c r="A457" s="4" t="s">
        <v>428</v>
      </c>
      <c r="B457" s="2" t="s">
        <v>419</v>
      </c>
      <c r="C457" s="2" t="s">
        <v>429</v>
      </c>
      <c r="D457" s="2" t="s">
        <v>5</v>
      </c>
      <c r="E457" s="7">
        <f>E458</f>
        <v>13897568.6</v>
      </c>
      <c r="F457" s="7">
        <f>F458</f>
        <v>13897568.6</v>
      </c>
      <c r="G457" s="8">
        <f t="shared" si="19"/>
        <v>100</v>
      </c>
      <c r="H457" s="14"/>
      <c r="I457" s="13"/>
      <c r="J457" s="13"/>
      <c r="K457" s="13"/>
      <c r="L457" s="13"/>
    </row>
    <row r="458" spans="1:12" ht="77.25" customHeight="1" x14ac:dyDescent="0.2">
      <c r="A458" s="4" t="s">
        <v>14</v>
      </c>
      <c r="B458" s="2" t="s">
        <v>419</v>
      </c>
      <c r="C458" s="2" t="s">
        <v>429</v>
      </c>
      <c r="D458" s="2" t="s">
        <v>15</v>
      </c>
      <c r="E458" s="7">
        <v>13897568.6</v>
      </c>
      <c r="F458" s="7">
        <v>13897568.6</v>
      </c>
      <c r="G458" s="8">
        <f t="shared" si="19"/>
        <v>100</v>
      </c>
      <c r="H458" s="14"/>
      <c r="I458" s="13"/>
      <c r="J458" s="13"/>
      <c r="K458" s="13"/>
      <c r="L458" s="13"/>
    </row>
    <row r="459" spans="1:12" ht="131.25" customHeight="1" x14ac:dyDescent="0.2">
      <c r="A459" s="4" t="s">
        <v>428</v>
      </c>
      <c r="B459" s="2" t="s">
        <v>419</v>
      </c>
      <c r="C459" s="2" t="s">
        <v>430</v>
      </c>
      <c r="D459" s="2" t="s">
        <v>5</v>
      </c>
      <c r="E459" s="7">
        <f>E460</f>
        <v>0</v>
      </c>
      <c r="F459" s="7">
        <f>F460</f>
        <v>0</v>
      </c>
      <c r="G459" s="8" t="s">
        <v>591</v>
      </c>
      <c r="H459" s="14"/>
      <c r="I459" s="13"/>
      <c r="J459" s="13"/>
      <c r="K459" s="13"/>
      <c r="L459" s="13"/>
    </row>
    <row r="460" spans="1:12" ht="73.5" customHeight="1" x14ac:dyDescent="0.2">
      <c r="A460" s="4" t="s">
        <v>14</v>
      </c>
      <c r="B460" s="2" t="s">
        <v>419</v>
      </c>
      <c r="C460" s="2" t="s">
        <v>430</v>
      </c>
      <c r="D460" s="2" t="s">
        <v>15</v>
      </c>
      <c r="E460" s="7">
        <v>0</v>
      </c>
      <c r="F460" s="7">
        <v>0</v>
      </c>
      <c r="G460" s="8" t="s">
        <v>591</v>
      </c>
      <c r="H460" s="14"/>
      <c r="I460" s="13"/>
      <c r="J460" s="13"/>
      <c r="K460" s="13"/>
      <c r="L460" s="13"/>
    </row>
    <row r="461" spans="1:12" ht="39.75" customHeight="1" x14ac:dyDescent="0.2">
      <c r="A461" s="4" t="s">
        <v>431</v>
      </c>
      <c r="B461" s="2" t="s">
        <v>419</v>
      </c>
      <c r="C461" s="2" t="s">
        <v>432</v>
      </c>
      <c r="D461" s="2" t="s">
        <v>5</v>
      </c>
      <c r="E461" s="7">
        <f>E462+E465</f>
        <v>7525901.79</v>
      </c>
      <c r="F461" s="7">
        <f>F462+F465</f>
        <v>7525901.79</v>
      </c>
      <c r="G461" s="8">
        <f t="shared" si="19"/>
        <v>100</v>
      </c>
      <c r="H461" s="14"/>
      <c r="I461" s="13"/>
      <c r="J461" s="13"/>
      <c r="K461" s="13"/>
      <c r="L461" s="13"/>
    </row>
    <row r="462" spans="1:12" ht="92.25" customHeight="1" x14ac:dyDescent="0.2">
      <c r="A462" s="4" t="s">
        <v>433</v>
      </c>
      <c r="B462" s="2" t="s">
        <v>419</v>
      </c>
      <c r="C462" s="2" t="s">
        <v>434</v>
      </c>
      <c r="D462" s="2" t="s">
        <v>5</v>
      </c>
      <c r="E462" s="7">
        <f>E463+E464</f>
        <v>7479341.1699999999</v>
      </c>
      <c r="F462" s="7">
        <f>F463+F464</f>
        <v>7479341.1699999999</v>
      </c>
      <c r="G462" s="8">
        <f t="shared" si="19"/>
        <v>100</v>
      </c>
      <c r="H462" s="14"/>
      <c r="I462" s="13"/>
      <c r="J462" s="13"/>
      <c r="K462" s="13"/>
      <c r="L462" s="13"/>
    </row>
    <row r="463" spans="1:12" ht="78.75" customHeight="1" x14ac:dyDescent="0.2">
      <c r="A463" s="4" t="s">
        <v>14</v>
      </c>
      <c r="B463" s="2" t="s">
        <v>419</v>
      </c>
      <c r="C463" s="2" t="s">
        <v>434</v>
      </c>
      <c r="D463" s="2" t="s">
        <v>15</v>
      </c>
      <c r="E463" s="7">
        <v>6221898.3700000001</v>
      </c>
      <c r="F463" s="7">
        <v>6221898.3700000001</v>
      </c>
      <c r="G463" s="8">
        <f t="shared" si="19"/>
        <v>100</v>
      </c>
      <c r="H463" s="14"/>
      <c r="I463" s="13"/>
      <c r="J463" s="13"/>
      <c r="K463" s="13"/>
      <c r="L463" s="13"/>
    </row>
    <row r="464" spans="1:12" ht="38.25" customHeight="1" x14ac:dyDescent="0.2">
      <c r="A464" s="4" t="s">
        <v>24</v>
      </c>
      <c r="B464" s="2" t="s">
        <v>419</v>
      </c>
      <c r="C464" s="2" t="s">
        <v>434</v>
      </c>
      <c r="D464" s="2" t="s">
        <v>25</v>
      </c>
      <c r="E464" s="7">
        <v>1257442.8</v>
      </c>
      <c r="F464" s="7">
        <v>1257442.8</v>
      </c>
      <c r="G464" s="8">
        <f t="shared" si="19"/>
        <v>100</v>
      </c>
      <c r="H464" s="14"/>
      <c r="I464" s="13"/>
      <c r="J464" s="13"/>
      <c r="K464" s="13"/>
      <c r="L464" s="13"/>
    </row>
    <row r="465" spans="1:12" ht="113.25" customHeight="1" x14ac:dyDescent="0.2">
      <c r="A465" s="4" t="s">
        <v>435</v>
      </c>
      <c r="B465" s="2" t="s">
        <v>419</v>
      </c>
      <c r="C465" s="2" t="s">
        <v>436</v>
      </c>
      <c r="D465" s="2" t="s">
        <v>5</v>
      </c>
      <c r="E465" s="7">
        <f>E466</f>
        <v>46560.62</v>
      </c>
      <c r="F465" s="7">
        <f>F466</f>
        <v>46560.62</v>
      </c>
      <c r="G465" s="8">
        <f t="shared" si="19"/>
        <v>100</v>
      </c>
      <c r="H465" s="14"/>
      <c r="I465" s="13"/>
      <c r="J465" s="13"/>
      <c r="K465" s="13"/>
      <c r="L465" s="13"/>
    </row>
    <row r="466" spans="1:12" ht="75" customHeight="1" x14ac:dyDescent="0.2">
      <c r="A466" s="4" t="s">
        <v>14</v>
      </c>
      <c r="B466" s="2" t="s">
        <v>419</v>
      </c>
      <c r="C466" s="2" t="s">
        <v>436</v>
      </c>
      <c r="D466" s="2" t="s">
        <v>15</v>
      </c>
      <c r="E466" s="7">
        <v>46560.62</v>
      </c>
      <c r="F466" s="7">
        <v>46560.62</v>
      </c>
      <c r="G466" s="8">
        <f t="shared" si="19"/>
        <v>100</v>
      </c>
      <c r="H466" s="14"/>
      <c r="I466" s="13"/>
      <c r="J466" s="13"/>
      <c r="K466" s="13"/>
      <c r="L466" s="13"/>
    </row>
    <row r="467" spans="1:12" ht="27.95" customHeight="1" x14ac:dyDescent="0.2">
      <c r="A467" s="4" t="s">
        <v>408</v>
      </c>
      <c r="B467" s="2" t="s">
        <v>419</v>
      </c>
      <c r="C467" s="2" t="s">
        <v>409</v>
      </c>
      <c r="D467" s="2" t="s">
        <v>5</v>
      </c>
      <c r="E467" s="7">
        <f>E468</f>
        <v>346672.5</v>
      </c>
      <c r="F467" s="7">
        <f>F468</f>
        <v>346672.5</v>
      </c>
      <c r="G467" s="8">
        <f t="shared" si="19"/>
        <v>100</v>
      </c>
      <c r="H467" s="14"/>
      <c r="I467" s="13"/>
      <c r="J467" s="13"/>
      <c r="K467" s="13"/>
      <c r="L467" s="13"/>
    </row>
    <row r="468" spans="1:12" ht="63.95" customHeight="1" x14ac:dyDescent="0.2">
      <c r="A468" s="4" t="s">
        <v>410</v>
      </c>
      <c r="B468" s="2" t="s">
        <v>419</v>
      </c>
      <c r="C468" s="2" t="s">
        <v>411</v>
      </c>
      <c r="D468" s="2" t="s">
        <v>5</v>
      </c>
      <c r="E468" s="7">
        <f>E469+E472</f>
        <v>346672.5</v>
      </c>
      <c r="F468" s="7">
        <f>F469+F472</f>
        <v>346672.5</v>
      </c>
      <c r="G468" s="8">
        <f t="shared" si="19"/>
        <v>100</v>
      </c>
      <c r="H468" s="14"/>
      <c r="I468" s="13"/>
      <c r="J468" s="13"/>
      <c r="K468" s="13"/>
      <c r="L468" s="13"/>
    </row>
    <row r="469" spans="1:12" ht="123" customHeight="1" x14ac:dyDescent="0.2">
      <c r="A469" s="4" t="s">
        <v>437</v>
      </c>
      <c r="B469" s="2" t="s">
        <v>419</v>
      </c>
      <c r="C469" s="2" t="s">
        <v>438</v>
      </c>
      <c r="D469" s="2" t="s">
        <v>5</v>
      </c>
      <c r="E469" s="7">
        <f>E470+E471</f>
        <v>0</v>
      </c>
      <c r="F469" s="7">
        <f>F470+F471</f>
        <v>0</v>
      </c>
      <c r="G469" s="8" t="s">
        <v>591</v>
      </c>
      <c r="H469" s="14"/>
      <c r="I469" s="13"/>
      <c r="J469" s="13"/>
      <c r="K469" s="13"/>
      <c r="L469" s="13"/>
    </row>
    <row r="470" spans="1:12" ht="70.5" customHeight="1" x14ac:dyDescent="0.2">
      <c r="A470" s="4" t="s">
        <v>14</v>
      </c>
      <c r="B470" s="2" t="s">
        <v>419</v>
      </c>
      <c r="C470" s="2" t="s">
        <v>438</v>
      </c>
      <c r="D470" s="2" t="s">
        <v>15</v>
      </c>
      <c r="E470" s="7">
        <v>0</v>
      </c>
      <c r="F470" s="7">
        <v>0</v>
      </c>
      <c r="G470" s="8" t="s">
        <v>591</v>
      </c>
      <c r="H470" s="14"/>
      <c r="I470" s="13"/>
      <c r="J470" s="13"/>
      <c r="K470" s="13"/>
      <c r="L470" s="13"/>
    </row>
    <row r="471" spans="1:12" ht="40.700000000000003" customHeight="1" x14ac:dyDescent="0.2">
      <c r="A471" s="4" t="s">
        <v>24</v>
      </c>
      <c r="B471" s="2" t="s">
        <v>419</v>
      </c>
      <c r="C471" s="2" t="s">
        <v>438</v>
      </c>
      <c r="D471" s="2" t="s">
        <v>25</v>
      </c>
      <c r="E471" s="7">
        <v>0</v>
      </c>
      <c r="F471" s="7">
        <v>0</v>
      </c>
      <c r="G471" s="8" t="s">
        <v>591</v>
      </c>
      <c r="H471" s="14"/>
      <c r="I471" s="13"/>
      <c r="J471" s="13"/>
      <c r="K471" s="13"/>
      <c r="L471" s="13"/>
    </row>
    <row r="472" spans="1:12" ht="97.5" customHeight="1" x14ac:dyDescent="0.2">
      <c r="A472" s="4" t="s">
        <v>439</v>
      </c>
      <c r="B472" s="2" t="s">
        <v>419</v>
      </c>
      <c r="C472" s="2" t="s">
        <v>440</v>
      </c>
      <c r="D472" s="2" t="s">
        <v>5</v>
      </c>
      <c r="E472" s="7">
        <f>E473+E474</f>
        <v>346672.5</v>
      </c>
      <c r="F472" s="7">
        <f>F473+F474</f>
        <v>346672.5</v>
      </c>
      <c r="G472" s="8">
        <f t="shared" si="19"/>
        <v>100</v>
      </c>
      <c r="H472" s="14"/>
      <c r="I472" s="13"/>
      <c r="J472" s="13"/>
      <c r="K472" s="13"/>
      <c r="L472" s="13"/>
    </row>
    <row r="473" spans="1:12" ht="77.25" customHeight="1" x14ac:dyDescent="0.2">
      <c r="A473" s="4" t="s">
        <v>14</v>
      </c>
      <c r="B473" s="2" t="s">
        <v>419</v>
      </c>
      <c r="C473" s="2" t="s">
        <v>440</v>
      </c>
      <c r="D473" s="2" t="s">
        <v>15</v>
      </c>
      <c r="E473" s="7">
        <v>0</v>
      </c>
      <c r="F473" s="7">
        <v>0</v>
      </c>
      <c r="G473" s="8" t="s">
        <v>591</v>
      </c>
      <c r="H473" s="14"/>
      <c r="I473" s="13"/>
      <c r="J473" s="13"/>
      <c r="K473" s="13"/>
      <c r="L473" s="13"/>
    </row>
    <row r="474" spans="1:12" ht="39.75" customHeight="1" x14ac:dyDescent="0.2">
      <c r="A474" s="4" t="s">
        <v>24</v>
      </c>
      <c r="B474" s="2" t="s">
        <v>419</v>
      </c>
      <c r="C474" s="2" t="s">
        <v>440</v>
      </c>
      <c r="D474" s="2" t="s">
        <v>25</v>
      </c>
      <c r="E474" s="7">
        <v>346672.5</v>
      </c>
      <c r="F474" s="7">
        <v>346672.5</v>
      </c>
      <c r="G474" s="8">
        <f t="shared" si="19"/>
        <v>100</v>
      </c>
      <c r="H474" s="14"/>
      <c r="I474" s="13"/>
      <c r="J474" s="13"/>
      <c r="K474" s="13"/>
      <c r="L474" s="13"/>
    </row>
    <row r="475" spans="1:12" ht="46.5" customHeight="1" x14ac:dyDescent="0.2">
      <c r="A475" s="4" t="s">
        <v>30</v>
      </c>
      <c r="B475" s="2" t="s">
        <v>419</v>
      </c>
      <c r="C475" s="2" t="s">
        <v>31</v>
      </c>
      <c r="D475" s="2" t="s">
        <v>5</v>
      </c>
      <c r="E475" s="7">
        <f>E476+E480+E483</f>
        <v>1730260.96</v>
      </c>
      <c r="F475" s="7">
        <f>F476+F480+F483</f>
        <v>1728863.19</v>
      </c>
      <c r="G475" s="8">
        <f t="shared" si="19"/>
        <v>99.919216231983881</v>
      </c>
      <c r="H475" s="14"/>
      <c r="I475" s="13"/>
      <c r="J475" s="13"/>
      <c r="K475" s="13"/>
      <c r="L475" s="13"/>
    </row>
    <row r="476" spans="1:12" ht="63.95" customHeight="1" x14ac:dyDescent="0.2">
      <c r="A476" s="4" t="s">
        <v>441</v>
      </c>
      <c r="B476" s="2" t="s">
        <v>419</v>
      </c>
      <c r="C476" s="2" t="s">
        <v>442</v>
      </c>
      <c r="D476" s="2" t="s">
        <v>5</v>
      </c>
      <c r="E476" s="7">
        <f>E477</f>
        <v>1632480</v>
      </c>
      <c r="F476" s="7">
        <f>F477</f>
        <v>1631082.23</v>
      </c>
      <c r="G476" s="8">
        <f t="shared" si="19"/>
        <v>99.914377511516221</v>
      </c>
      <c r="H476" s="14"/>
      <c r="I476" s="13"/>
      <c r="J476" s="13"/>
      <c r="K476" s="13"/>
      <c r="L476" s="13"/>
    </row>
    <row r="477" spans="1:12" ht="110.25" customHeight="1" x14ac:dyDescent="0.2">
      <c r="A477" s="4" t="s">
        <v>443</v>
      </c>
      <c r="B477" s="2" t="s">
        <v>419</v>
      </c>
      <c r="C477" s="2" t="s">
        <v>444</v>
      </c>
      <c r="D477" s="2" t="s">
        <v>5</v>
      </c>
      <c r="E477" s="7">
        <f>E478+E479</f>
        <v>1632480</v>
      </c>
      <c r="F477" s="7">
        <f>F478+F479</f>
        <v>1631082.23</v>
      </c>
      <c r="G477" s="8">
        <f t="shared" si="19"/>
        <v>99.914377511516221</v>
      </c>
      <c r="H477" s="14"/>
      <c r="I477" s="13"/>
      <c r="J477" s="13"/>
      <c r="K477" s="13"/>
      <c r="L477" s="13"/>
    </row>
    <row r="478" spans="1:12" ht="75" customHeight="1" x14ac:dyDescent="0.2">
      <c r="A478" s="4" t="s">
        <v>14</v>
      </c>
      <c r="B478" s="2" t="s">
        <v>419</v>
      </c>
      <c r="C478" s="2" t="s">
        <v>444</v>
      </c>
      <c r="D478" s="2" t="s">
        <v>15</v>
      </c>
      <c r="E478" s="7">
        <v>1483180</v>
      </c>
      <c r="F478" s="7">
        <v>1481834.63</v>
      </c>
      <c r="G478" s="8">
        <f t="shared" si="19"/>
        <v>99.909291522269712</v>
      </c>
      <c r="H478" s="14"/>
      <c r="I478" s="13"/>
      <c r="J478" s="13"/>
      <c r="K478" s="13"/>
      <c r="L478" s="13"/>
    </row>
    <row r="479" spans="1:12" ht="45" customHeight="1" x14ac:dyDescent="0.2">
      <c r="A479" s="4" t="s">
        <v>24</v>
      </c>
      <c r="B479" s="2" t="s">
        <v>419</v>
      </c>
      <c r="C479" s="2" t="s">
        <v>444</v>
      </c>
      <c r="D479" s="2" t="s">
        <v>25</v>
      </c>
      <c r="E479" s="7">
        <v>149300</v>
      </c>
      <c r="F479" s="7">
        <v>149247.6</v>
      </c>
      <c r="G479" s="8">
        <f t="shared" si="19"/>
        <v>99.964902880107175</v>
      </c>
      <c r="H479" s="14"/>
      <c r="I479" s="13"/>
      <c r="J479" s="13"/>
      <c r="K479" s="13"/>
      <c r="L479" s="13"/>
    </row>
    <row r="480" spans="1:12" ht="31.7" customHeight="1" x14ac:dyDescent="0.2">
      <c r="A480" s="4" t="s">
        <v>99</v>
      </c>
      <c r="B480" s="2" t="s">
        <v>419</v>
      </c>
      <c r="C480" s="2" t="s">
        <v>100</v>
      </c>
      <c r="D480" s="2" t="s">
        <v>5</v>
      </c>
      <c r="E480" s="7">
        <f>E481</f>
        <v>80000</v>
      </c>
      <c r="F480" s="7">
        <f>F481</f>
        <v>80000</v>
      </c>
      <c r="G480" s="8">
        <f t="shared" si="19"/>
        <v>100</v>
      </c>
      <c r="H480" s="14"/>
      <c r="I480" s="13"/>
      <c r="J480" s="13"/>
      <c r="K480" s="13"/>
      <c r="L480" s="13"/>
    </row>
    <row r="481" spans="1:12" ht="63.95" customHeight="1" x14ac:dyDescent="0.2">
      <c r="A481" s="4" t="s">
        <v>101</v>
      </c>
      <c r="B481" s="2" t="s">
        <v>419</v>
      </c>
      <c r="C481" s="2" t="s">
        <v>102</v>
      </c>
      <c r="D481" s="2" t="s">
        <v>5</v>
      </c>
      <c r="E481" s="7">
        <f>E482</f>
        <v>80000</v>
      </c>
      <c r="F481" s="7">
        <f>F482</f>
        <v>80000</v>
      </c>
      <c r="G481" s="8">
        <f t="shared" si="19"/>
        <v>100</v>
      </c>
      <c r="H481" s="14"/>
      <c r="I481" s="13"/>
      <c r="J481" s="13"/>
      <c r="K481" s="13"/>
      <c r="L481" s="13"/>
    </row>
    <row r="482" spans="1:12" ht="43.5" customHeight="1" x14ac:dyDescent="0.2">
      <c r="A482" s="4" t="s">
        <v>24</v>
      </c>
      <c r="B482" s="2" t="s">
        <v>419</v>
      </c>
      <c r="C482" s="2" t="s">
        <v>102</v>
      </c>
      <c r="D482" s="2" t="s">
        <v>25</v>
      </c>
      <c r="E482" s="7">
        <v>80000</v>
      </c>
      <c r="F482" s="7">
        <v>80000</v>
      </c>
      <c r="G482" s="8">
        <f t="shared" si="19"/>
        <v>100</v>
      </c>
      <c r="H482" s="14"/>
      <c r="I482" s="13"/>
      <c r="J482" s="13"/>
      <c r="K482" s="13"/>
      <c r="L482" s="13"/>
    </row>
    <row r="483" spans="1:12" ht="47.25" customHeight="1" x14ac:dyDescent="0.2">
      <c r="A483" s="4" t="s">
        <v>36</v>
      </c>
      <c r="B483" s="2" t="s">
        <v>419</v>
      </c>
      <c r="C483" s="2" t="s">
        <v>37</v>
      </c>
      <c r="D483" s="2" t="s">
        <v>5</v>
      </c>
      <c r="E483" s="7">
        <f>E484</f>
        <v>17780.96</v>
      </c>
      <c r="F483" s="7">
        <f>F484</f>
        <v>17780.96</v>
      </c>
      <c r="G483" s="8">
        <f t="shared" si="19"/>
        <v>100</v>
      </c>
      <c r="H483" s="14"/>
      <c r="I483" s="13"/>
      <c r="J483" s="13"/>
      <c r="K483" s="13"/>
      <c r="L483" s="13"/>
    </row>
    <row r="484" spans="1:12" ht="111" customHeight="1" x14ac:dyDescent="0.2">
      <c r="A484" s="4" t="s">
        <v>42</v>
      </c>
      <c r="B484" s="2" t="s">
        <v>419</v>
      </c>
      <c r="C484" s="2" t="s">
        <v>43</v>
      </c>
      <c r="D484" s="2" t="s">
        <v>5</v>
      </c>
      <c r="E484" s="7">
        <f>E485</f>
        <v>17780.96</v>
      </c>
      <c r="F484" s="7">
        <f>F485</f>
        <v>17780.96</v>
      </c>
      <c r="G484" s="8">
        <f t="shared" si="19"/>
        <v>100</v>
      </c>
      <c r="H484" s="14"/>
      <c r="I484" s="13"/>
      <c r="J484" s="13"/>
      <c r="K484" s="13"/>
      <c r="L484" s="13"/>
    </row>
    <row r="485" spans="1:12" ht="72.95" customHeight="1" x14ac:dyDescent="0.2">
      <c r="A485" s="4" t="s">
        <v>14</v>
      </c>
      <c r="B485" s="2" t="s">
        <v>419</v>
      </c>
      <c r="C485" s="2" t="s">
        <v>43</v>
      </c>
      <c r="D485" s="2" t="s">
        <v>15</v>
      </c>
      <c r="E485" s="7">
        <v>17780.96</v>
      </c>
      <c r="F485" s="7">
        <v>17780.96</v>
      </c>
      <c r="G485" s="8">
        <f t="shared" si="19"/>
        <v>100</v>
      </c>
      <c r="H485" s="14"/>
      <c r="I485" s="13"/>
      <c r="J485" s="13"/>
      <c r="K485" s="13"/>
      <c r="L485" s="13"/>
    </row>
    <row r="486" spans="1:12" ht="31.7" customHeight="1" x14ac:dyDescent="0.2">
      <c r="A486" s="4" t="s">
        <v>445</v>
      </c>
      <c r="B486" s="2" t="s">
        <v>446</v>
      </c>
      <c r="C486" s="2" t="s">
        <v>5</v>
      </c>
      <c r="D486" s="2" t="s">
        <v>5</v>
      </c>
      <c r="E486" s="7">
        <f>E487+E568+E575</f>
        <v>71146247.319999993</v>
      </c>
      <c r="F486" s="7">
        <f>F487+F568+F575</f>
        <v>70756087.929999992</v>
      </c>
      <c r="G486" s="8">
        <f t="shared" si="19"/>
        <v>99.45160931925875</v>
      </c>
      <c r="H486" s="14"/>
      <c r="I486" s="15"/>
      <c r="J486" s="13"/>
      <c r="K486" s="13"/>
      <c r="L486" s="13"/>
    </row>
    <row r="487" spans="1:12" ht="34.5" customHeight="1" x14ac:dyDescent="0.2">
      <c r="A487" s="4" t="s">
        <v>447</v>
      </c>
      <c r="B487" s="2" t="s">
        <v>448</v>
      </c>
      <c r="C487" s="2" t="s">
        <v>5</v>
      </c>
      <c r="D487" s="2" t="s">
        <v>5</v>
      </c>
      <c r="E487" s="7">
        <f>E488+E500+E561+E565</f>
        <v>61369351.710000001</v>
      </c>
      <c r="F487" s="7">
        <f>F488+F500+F561+F565</f>
        <v>60987998.539999992</v>
      </c>
      <c r="G487" s="8">
        <f t="shared" si="19"/>
        <v>99.378593451985466</v>
      </c>
      <c r="H487" s="14"/>
      <c r="I487" s="15"/>
      <c r="J487" s="13"/>
      <c r="K487" s="13"/>
      <c r="L487" s="13"/>
    </row>
    <row r="488" spans="1:12" ht="52.5" customHeight="1" x14ac:dyDescent="0.2">
      <c r="A488" s="4" t="s">
        <v>73</v>
      </c>
      <c r="B488" s="2" t="s">
        <v>448</v>
      </c>
      <c r="C488" s="2" t="s">
        <v>74</v>
      </c>
      <c r="D488" s="2" t="s">
        <v>5</v>
      </c>
      <c r="E488" s="7">
        <f>E489+E492+E497</f>
        <v>1305682</v>
      </c>
      <c r="F488" s="7">
        <f>F489+F492+F497</f>
        <v>1305682</v>
      </c>
      <c r="G488" s="8">
        <f t="shared" si="19"/>
        <v>100</v>
      </c>
      <c r="H488" s="14"/>
      <c r="I488" s="15"/>
      <c r="J488" s="13"/>
      <c r="K488" s="13"/>
      <c r="L488" s="13"/>
    </row>
    <row r="489" spans="1:12" ht="47.25" customHeight="1" x14ac:dyDescent="0.2">
      <c r="A489" s="4" t="s">
        <v>75</v>
      </c>
      <c r="B489" s="2" t="s">
        <v>448</v>
      </c>
      <c r="C489" s="2" t="s">
        <v>76</v>
      </c>
      <c r="D489" s="2" t="s">
        <v>5</v>
      </c>
      <c r="E489" s="7">
        <f>E490</f>
        <v>39400</v>
      </c>
      <c r="F489" s="7">
        <f>F490</f>
        <v>39400</v>
      </c>
      <c r="G489" s="8">
        <f t="shared" si="19"/>
        <v>100</v>
      </c>
      <c r="H489" s="14"/>
      <c r="I489" s="15"/>
      <c r="J489" s="13"/>
      <c r="K489" s="13"/>
      <c r="L489" s="13"/>
    </row>
    <row r="490" spans="1:12" ht="63.95" customHeight="1" x14ac:dyDescent="0.2">
      <c r="A490" s="4" t="s">
        <v>77</v>
      </c>
      <c r="B490" s="2" t="s">
        <v>448</v>
      </c>
      <c r="C490" s="2" t="s">
        <v>78</v>
      </c>
      <c r="D490" s="2" t="s">
        <v>5</v>
      </c>
      <c r="E490" s="7">
        <f>E491</f>
        <v>39400</v>
      </c>
      <c r="F490" s="7">
        <f>F491</f>
        <v>39400</v>
      </c>
      <c r="G490" s="8">
        <f t="shared" si="19"/>
        <v>100</v>
      </c>
      <c r="H490" s="14"/>
      <c r="I490" s="15"/>
      <c r="J490" s="13"/>
      <c r="K490" s="13"/>
      <c r="L490" s="13"/>
    </row>
    <row r="491" spans="1:12" ht="43.5" customHeight="1" x14ac:dyDescent="0.2">
      <c r="A491" s="4" t="s">
        <v>24</v>
      </c>
      <c r="B491" s="2" t="s">
        <v>448</v>
      </c>
      <c r="C491" s="2" t="s">
        <v>78</v>
      </c>
      <c r="D491" s="2" t="s">
        <v>25</v>
      </c>
      <c r="E491" s="7">
        <v>39400</v>
      </c>
      <c r="F491" s="7">
        <v>39400</v>
      </c>
      <c r="G491" s="8">
        <f t="shared" si="19"/>
        <v>100</v>
      </c>
      <c r="H491" s="14"/>
      <c r="I491" s="15"/>
      <c r="J491" s="13"/>
      <c r="K491" s="13"/>
      <c r="L491" s="13"/>
    </row>
    <row r="492" spans="1:12" ht="36" customHeight="1" x14ac:dyDescent="0.2">
      <c r="A492" s="4" t="s">
        <v>303</v>
      </c>
      <c r="B492" s="2" t="s">
        <v>448</v>
      </c>
      <c r="C492" s="2" t="s">
        <v>304</v>
      </c>
      <c r="D492" s="2" t="s">
        <v>5</v>
      </c>
      <c r="E492" s="7">
        <f>E493+E495</f>
        <v>1208382</v>
      </c>
      <c r="F492" s="7">
        <f>F493+F495</f>
        <v>1208382</v>
      </c>
      <c r="G492" s="8">
        <f t="shared" si="19"/>
        <v>100</v>
      </c>
      <c r="H492" s="14"/>
      <c r="I492" s="15"/>
      <c r="J492" s="13"/>
      <c r="K492" s="13"/>
      <c r="L492" s="13"/>
    </row>
    <row r="493" spans="1:12" ht="124.5" customHeight="1" x14ac:dyDescent="0.2">
      <c r="A493" s="4" t="s">
        <v>384</v>
      </c>
      <c r="B493" s="2" t="s">
        <v>448</v>
      </c>
      <c r="C493" s="2" t="s">
        <v>385</v>
      </c>
      <c r="D493" s="2" t="s">
        <v>5</v>
      </c>
      <c r="E493" s="7">
        <f>E494</f>
        <v>34261</v>
      </c>
      <c r="F493" s="7">
        <f>F494</f>
        <v>34261</v>
      </c>
      <c r="G493" s="8">
        <f t="shared" si="19"/>
        <v>100</v>
      </c>
      <c r="H493" s="14"/>
      <c r="I493" s="15"/>
      <c r="J493" s="13"/>
      <c r="K493" s="13"/>
      <c r="L493" s="13"/>
    </row>
    <row r="494" spans="1:12" ht="39.75" customHeight="1" x14ac:dyDescent="0.2">
      <c r="A494" s="4" t="s">
        <v>24</v>
      </c>
      <c r="B494" s="2" t="s">
        <v>448</v>
      </c>
      <c r="C494" s="2" t="s">
        <v>385</v>
      </c>
      <c r="D494" s="2" t="s">
        <v>25</v>
      </c>
      <c r="E494" s="7">
        <v>34261</v>
      </c>
      <c r="F494" s="7">
        <v>34261</v>
      </c>
      <c r="G494" s="8">
        <f t="shared" si="19"/>
        <v>100</v>
      </c>
      <c r="H494" s="14"/>
      <c r="I494" s="15"/>
      <c r="J494" s="13"/>
      <c r="K494" s="13"/>
      <c r="L494" s="13"/>
    </row>
    <row r="495" spans="1:12" ht="132.75" customHeight="1" x14ac:dyDescent="0.2">
      <c r="A495" s="4" t="s">
        <v>305</v>
      </c>
      <c r="B495" s="2" t="s">
        <v>448</v>
      </c>
      <c r="C495" s="2" t="s">
        <v>306</v>
      </c>
      <c r="D495" s="2" t="s">
        <v>5</v>
      </c>
      <c r="E495" s="7">
        <f>E496</f>
        <v>1174121</v>
      </c>
      <c r="F495" s="7">
        <f>F496</f>
        <v>1174121</v>
      </c>
      <c r="G495" s="8">
        <f t="shared" si="19"/>
        <v>100</v>
      </c>
      <c r="H495" s="14"/>
      <c r="I495" s="15"/>
      <c r="J495" s="13"/>
      <c r="K495" s="13"/>
      <c r="L495" s="13"/>
    </row>
    <row r="496" spans="1:12" ht="39.75" customHeight="1" x14ac:dyDescent="0.2">
      <c r="A496" s="4" t="s">
        <v>24</v>
      </c>
      <c r="B496" s="2" t="s">
        <v>448</v>
      </c>
      <c r="C496" s="2" t="s">
        <v>306</v>
      </c>
      <c r="D496" s="2" t="s">
        <v>25</v>
      </c>
      <c r="E496" s="7">
        <v>1174121</v>
      </c>
      <c r="F496" s="7">
        <v>1174121</v>
      </c>
      <c r="G496" s="8">
        <f t="shared" si="19"/>
        <v>100</v>
      </c>
      <c r="H496" s="14"/>
      <c r="I496" s="15"/>
      <c r="J496" s="13"/>
      <c r="K496" s="13"/>
      <c r="L496" s="13"/>
    </row>
    <row r="497" spans="1:12" ht="105.75" customHeight="1" x14ac:dyDescent="0.2">
      <c r="A497" s="4" t="s">
        <v>386</v>
      </c>
      <c r="B497" s="2" t="s">
        <v>448</v>
      </c>
      <c r="C497" s="2" t="s">
        <v>387</v>
      </c>
      <c r="D497" s="2" t="s">
        <v>5</v>
      </c>
      <c r="E497" s="7">
        <f>E498</f>
        <v>57900</v>
      </c>
      <c r="F497" s="7">
        <f>F498</f>
        <v>57900</v>
      </c>
      <c r="G497" s="8">
        <f t="shared" si="19"/>
        <v>100</v>
      </c>
      <c r="H497" s="14"/>
      <c r="I497" s="15"/>
      <c r="J497" s="13"/>
      <c r="K497" s="13"/>
      <c r="L497" s="13"/>
    </row>
    <row r="498" spans="1:12" ht="188.25" customHeight="1" x14ac:dyDescent="0.2">
      <c r="A498" s="4" t="s">
        <v>388</v>
      </c>
      <c r="B498" s="2" t="s">
        <v>448</v>
      </c>
      <c r="C498" s="2" t="s">
        <v>389</v>
      </c>
      <c r="D498" s="2" t="s">
        <v>5</v>
      </c>
      <c r="E498" s="7">
        <f>E499</f>
        <v>57900</v>
      </c>
      <c r="F498" s="7">
        <f>F499</f>
        <v>57900</v>
      </c>
      <c r="G498" s="8">
        <f t="shared" si="19"/>
        <v>100</v>
      </c>
      <c r="H498" s="14"/>
      <c r="I498" s="15"/>
      <c r="J498" s="13"/>
      <c r="K498" s="13"/>
      <c r="L498" s="13"/>
    </row>
    <row r="499" spans="1:12" ht="43.5" customHeight="1" x14ac:dyDescent="0.2">
      <c r="A499" s="4" t="s">
        <v>24</v>
      </c>
      <c r="B499" s="2" t="s">
        <v>448</v>
      </c>
      <c r="C499" s="2" t="s">
        <v>389</v>
      </c>
      <c r="D499" s="2" t="s">
        <v>25</v>
      </c>
      <c r="E499" s="7">
        <v>57900</v>
      </c>
      <c r="F499" s="7">
        <v>57900</v>
      </c>
      <c r="G499" s="8">
        <f t="shared" si="19"/>
        <v>100</v>
      </c>
      <c r="H499" s="14"/>
      <c r="I499" s="15"/>
      <c r="J499" s="13"/>
      <c r="K499" s="13"/>
      <c r="L499" s="13"/>
    </row>
    <row r="500" spans="1:12" ht="39" customHeight="1" x14ac:dyDescent="0.2">
      <c r="A500" s="4" t="s">
        <v>79</v>
      </c>
      <c r="B500" s="2" t="s">
        <v>448</v>
      </c>
      <c r="C500" s="2" t="s">
        <v>80</v>
      </c>
      <c r="D500" s="2" t="s">
        <v>5</v>
      </c>
      <c r="E500" s="7">
        <f>E501+E524+E538+E551+E558</f>
        <v>60001669.710000001</v>
      </c>
      <c r="F500" s="7">
        <f>F501+F524+F538+F551+F558</f>
        <v>59620316.539999992</v>
      </c>
      <c r="G500" s="8">
        <f t="shared" si="19"/>
        <v>99.364429070318934</v>
      </c>
      <c r="H500" s="14"/>
      <c r="I500" s="15"/>
      <c r="J500" s="13"/>
      <c r="K500" s="13"/>
      <c r="L500" s="13"/>
    </row>
    <row r="501" spans="1:12" ht="47.25" customHeight="1" x14ac:dyDescent="0.2">
      <c r="A501" s="4" t="s">
        <v>449</v>
      </c>
      <c r="B501" s="2" t="s">
        <v>448</v>
      </c>
      <c r="C501" s="2" t="s">
        <v>450</v>
      </c>
      <c r="D501" s="2" t="s">
        <v>5</v>
      </c>
      <c r="E501" s="7">
        <f>E502+E505+E508+E511+E513+E515+E517+E519+E521</f>
        <v>28087813.73</v>
      </c>
      <c r="F501" s="7">
        <f>F502+F505+F508+F511+F513+F515+F517+F519+F521</f>
        <v>27989579.789999995</v>
      </c>
      <c r="G501" s="8">
        <f t="shared" si="19"/>
        <v>99.650261351971707</v>
      </c>
      <c r="H501" s="14"/>
      <c r="I501" s="15"/>
      <c r="J501" s="13"/>
      <c r="K501" s="13"/>
      <c r="L501" s="13"/>
    </row>
    <row r="502" spans="1:12" ht="120" customHeight="1" x14ac:dyDescent="0.2">
      <c r="A502" s="4" t="s">
        <v>451</v>
      </c>
      <c r="B502" s="2" t="s">
        <v>448</v>
      </c>
      <c r="C502" s="2" t="s">
        <v>452</v>
      </c>
      <c r="D502" s="2" t="s">
        <v>5</v>
      </c>
      <c r="E502" s="7">
        <f>E503+E504</f>
        <v>21488685.800000001</v>
      </c>
      <c r="F502" s="7">
        <f>F503+F504</f>
        <v>21477085.689999998</v>
      </c>
      <c r="G502" s="8">
        <f t="shared" si="19"/>
        <v>99.946017592197265</v>
      </c>
      <c r="H502" s="14"/>
      <c r="I502" s="15"/>
      <c r="J502" s="13"/>
      <c r="K502" s="13"/>
      <c r="L502" s="13"/>
    </row>
    <row r="503" spans="1:12" ht="80.25" customHeight="1" x14ac:dyDescent="0.2">
      <c r="A503" s="4" t="s">
        <v>14</v>
      </c>
      <c r="B503" s="2" t="s">
        <v>448</v>
      </c>
      <c r="C503" s="2" t="s">
        <v>452</v>
      </c>
      <c r="D503" s="2" t="s">
        <v>15</v>
      </c>
      <c r="E503" s="7">
        <v>20532158.140000001</v>
      </c>
      <c r="F503" s="7">
        <v>20531768.309999999</v>
      </c>
      <c r="G503" s="8">
        <f t="shared" si="19"/>
        <v>99.998101368607507</v>
      </c>
      <c r="H503" s="14"/>
      <c r="I503" s="15"/>
      <c r="J503" s="13"/>
      <c r="K503" s="13"/>
      <c r="L503" s="13"/>
    </row>
    <row r="504" spans="1:12" ht="39.75" customHeight="1" x14ac:dyDescent="0.2">
      <c r="A504" s="4" t="s">
        <v>24</v>
      </c>
      <c r="B504" s="2" t="s">
        <v>448</v>
      </c>
      <c r="C504" s="2" t="s">
        <v>452</v>
      </c>
      <c r="D504" s="2" t="s">
        <v>25</v>
      </c>
      <c r="E504" s="7">
        <v>956527.66</v>
      </c>
      <c r="F504" s="7">
        <v>945317.38</v>
      </c>
      <c r="G504" s="8">
        <f t="shared" si="19"/>
        <v>98.828023436353106</v>
      </c>
      <c r="H504" s="14"/>
      <c r="I504" s="15"/>
      <c r="J504" s="13"/>
      <c r="K504" s="13"/>
      <c r="L504" s="13"/>
    </row>
    <row r="505" spans="1:12" ht="129.75" customHeight="1" x14ac:dyDescent="0.2">
      <c r="A505" s="4" t="s">
        <v>453</v>
      </c>
      <c r="B505" s="2" t="s">
        <v>448</v>
      </c>
      <c r="C505" s="2" t="s">
        <v>454</v>
      </c>
      <c r="D505" s="2" t="s">
        <v>5</v>
      </c>
      <c r="E505" s="7">
        <f>E506+E507</f>
        <v>579000</v>
      </c>
      <c r="F505" s="7">
        <f>F506+F507</f>
        <v>542660</v>
      </c>
      <c r="G505" s="8">
        <f t="shared" si="19"/>
        <v>93.723661485319525</v>
      </c>
      <c r="H505" s="14"/>
      <c r="I505" s="15"/>
      <c r="J505" s="13"/>
      <c r="K505" s="13"/>
      <c r="L505" s="13"/>
    </row>
    <row r="506" spans="1:12" ht="78" customHeight="1" x14ac:dyDescent="0.2">
      <c r="A506" s="4" t="s">
        <v>14</v>
      </c>
      <c r="B506" s="2" t="s">
        <v>448</v>
      </c>
      <c r="C506" s="2" t="s">
        <v>454</v>
      </c>
      <c r="D506" s="2" t="s">
        <v>15</v>
      </c>
      <c r="E506" s="7">
        <v>32000</v>
      </c>
      <c r="F506" s="7">
        <v>32000</v>
      </c>
      <c r="G506" s="8">
        <f t="shared" si="19"/>
        <v>100</v>
      </c>
      <c r="H506" s="14"/>
      <c r="I506" s="15"/>
      <c r="J506" s="13"/>
      <c r="K506" s="13"/>
      <c r="L506" s="13"/>
    </row>
    <row r="507" spans="1:12" ht="41.25" customHeight="1" x14ac:dyDescent="0.2">
      <c r="A507" s="4" t="s">
        <v>24</v>
      </c>
      <c r="B507" s="2" t="s">
        <v>448</v>
      </c>
      <c r="C507" s="2" t="s">
        <v>454</v>
      </c>
      <c r="D507" s="2" t="s">
        <v>25</v>
      </c>
      <c r="E507" s="7">
        <v>547000</v>
      </c>
      <c r="F507" s="7">
        <v>510660</v>
      </c>
      <c r="G507" s="8">
        <f t="shared" si="19"/>
        <v>93.356489945155403</v>
      </c>
      <c r="H507" s="14"/>
      <c r="I507" s="15"/>
      <c r="J507" s="13"/>
      <c r="K507" s="13"/>
      <c r="L507" s="13"/>
    </row>
    <row r="508" spans="1:12" ht="156" customHeight="1" x14ac:dyDescent="0.2">
      <c r="A508" s="4" t="s">
        <v>455</v>
      </c>
      <c r="B508" s="2" t="s">
        <v>448</v>
      </c>
      <c r="C508" s="2" t="s">
        <v>456</v>
      </c>
      <c r="D508" s="2" t="s">
        <v>5</v>
      </c>
      <c r="E508" s="7">
        <f>E509+E510</f>
        <v>130030.82</v>
      </c>
      <c r="F508" s="7">
        <f>F509+F510</f>
        <v>111430.04</v>
      </c>
      <c r="G508" s="8">
        <f t="shared" si="19"/>
        <v>85.695099054208839</v>
      </c>
      <c r="H508" s="14"/>
      <c r="I508" s="15"/>
      <c r="J508" s="13"/>
      <c r="K508" s="13"/>
      <c r="L508" s="13"/>
    </row>
    <row r="509" spans="1:12" ht="42.75" customHeight="1" x14ac:dyDescent="0.2">
      <c r="A509" s="4" t="s">
        <v>24</v>
      </c>
      <c r="B509" s="2" t="s">
        <v>448</v>
      </c>
      <c r="C509" s="2" t="s">
        <v>456</v>
      </c>
      <c r="D509" s="2" t="s">
        <v>25</v>
      </c>
      <c r="E509" s="7">
        <v>130030.82</v>
      </c>
      <c r="F509" s="7">
        <v>111430.04</v>
      </c>
      <c r="G509" s="8">
        <f t="shared" si="19"/>
        <v>85.695099054208839</v>
      </c>
      <c r="H509" s="14"/>
      <c r="I509" s="15"/>
      <c r="J509" s="13"/>
      <c r="K509" s="13"/>
      <c r="L509" s="13"/>
    </row>
    <row r="510" spans="1:12" ht="34.5" customHeight="1" x14ac:dyDescent="0.2">
      <c r="A510" s="4" t="s">
        <v>40</v>
      </c>
      <c r="B510" s="2" t="s">
        <v>448</v>
      </c>
      <c r="C510" s="2" t="s">
        <v>456</v>
      </c>
      <c r="D510" s="2" t="s">
        <v>41</v>
      </c>
      <c r="E510" s="7">
        <v>0</v>
      </c>
      <c r="F510" s="7">
        <v>0</v>
      </c>
      <c r="G510" s="8" t="s">
        <v>591</v>
      </c>
      <c r="H510" s="14"/>
      <c r="I510" s="15"/>
      <c r="J510" s="13"/>
      <c r="K510" s="13"/>
      <c r="L510" s="13"/>
    </row>
    <row r="511" spans="1:12" ht="110.25" customHeight="1" x14ac:dyDescent="0.2">
      <c r="A511" s="4" t="s">
        <v>457</v>
      </c>
      <c r="B511" s="2" t="s">
        <v>448</v>
      </c>
      <c r="C511" s="2" t="s">
        <v>458</v>
      </c>
      <c r="D511" s="2" t="s">
        <v>5</v>
      </c>
      <c r="E511" s="7">
        <f>E512</f>
        <v>451828.74</v>
      </c>
      <c r="F511" s="7">
        <f>F512</f>
        <v>451828.74</v>
      </c>
      <c r="G511" s="8">
        <f t="shared" si="19"/>
        <v>100</v>
      </c>
      <c r="H511" s="14"/>
      <c r="I511" s="15"/>
      <c r="J511" s="13"/>
      <c r="K511" s="13"/>
      <c r="L511" s="13"/>
    </row>
    <row r="512" spans="1:12" ht="77.25" customHeight="1" x14ac:dyDescent="0.2">
      <c r="A512" s="4" t="s">
        <v>14</v>
      </c>
      <c r="B512" s="2" t="s">
        <v>448</v>
      </c>
      <c r="C512" s="2" t="s">
        <v>458</v>
      </c>
      <c r="D512" s="2" t="s">
        <v>15</v>
      </c>
      <c r="E512" s="7">
        <v>451828.74</v>
      </c>
      <c r="F512" s="7">
        <v>451828.74</v>
      </c>
      <c r="G512" s="8">
        <f t="shared" si="19"/>
        <v>100</v>
      </c>
      <c r="H512" s="14"/>
      <c r="I512" s="15"/>
      <c r="J512" s="13"/>
      <c r="K512" s="13"/>
      <c r="L512" s="13"/>
    </row>
    <row r="513" spans="1:12" ht="96" customHeight="1" x14ac:dyDescent="0.2">
      <c r="A513" s="4" t="s">
        <v>459</v>
      </c>
      <c r="B513" s="2" t="s">
        <v>448</v>
      </c>
      <c r="C513" s="2" t="s">
        <v>460</v>
      </c>
      <c r="D513" s="2" t="s">
        <v>5</v>
      </c>
      <c r="E513" s="7">
        <f>E514</f>
        <v>1263157.8899999999</v>
      </c>
      <c r="F513" s="7">
        <f>F514</f>
        <v>1263157.8899999999</v>
      </c>
      <c r="G513" s="8">
        <f t="shared" si="19"/>
        <v>100</v>
      </c>
      <c r="H513" s="14"/>
      <c r="I513" s="15"/>
      <c r="J513" s="13"/>
      <c r="K513" s="13"/>
      <c r="L513" s="13"/>
    </row>
    <row r="514" spans="1:12" ht="39.75" customHeight="1" x14ac:dyDescent="0.2">
      <c r="A514" s="4" t="s">
        <v>24</v>
      </c>
      <c r="B514" s="2" t="s">
        <v>448</v>
      </c>
      <c r="C514" s="2" t="s">
        <v>460</v>
      </c>
      <c r="D514" s="2" t="s">
        <v>25</v>
      </c>
      <c r="E514" s="7">
        <v>1263157.8899999999</v>
      </c>
      <c r="F514" s="7">
        <v>1263157.8899999999</v>
      </c>
      <c r="G514" s="8">
        <f t="shared" si="19"/>
        <v>100</v>
      </c>
      <c r="H514" s="14"/>
      <c r="I514" s="15"/>
      <c r="J514" s="13"/>
      <c r="K514" s="13"/>
      <c r="L514" s="13"/>
    </row>
    <row r="515" spans="1:12" ht="116.25" customHeight="1" x14ac:dyDescent="0.2">
      <c r="A515" s="4" t="s">
        <v>461</v>
      </c>
      <c r="B515" s="2" t="s">
        <v>448</v>
      </c>
      <c r="C515" s="2" t="s">
        <v>462</v>
      </c>
      <c r="D515" s="2" t="s">
        <v>5</v>
      </c>
      <c r="E515" s="7">
        <f>E516</f>
        <v>2263756.12</v>
      </c>
      <c r="F515" s="7">
        <f>F516</f>
        <v>2236451.5099999998</v>
      </c>
      <c r="G515" s="8">
        <f t="shared" si="19"/>
        <v>98.793836060396814</v>
      </c>
      <c r="H515" s="14"/>
      <c r="I515" s="15"/>
      <c r="J515" s="13"/>
      <c r="K515" s="13"/>
      <c r="L515" s="13"/>
    </row>
    <row r="516" spans="1:12" ht="48.75" customHeight="1" x14ac:dyDescent="0.2">
      <c r="A516" s="4" t="s">
        <v>24</v>
      </c>
      <c r="B516" s="2" t="s">
        <v>448</v>
      </c>
      <c r="C516" s="2" t="s">
        <v>462</v>
      </c>
      <c r="D516" s="2" t="s">
        <v>25</v>
      </c>
      <c r="E516" s="7">
        <v>2263756.12</v>
      </c>
      <c r="F516" s="7">
        <v>2236451.5099999998</v>
      </c>
      <c r="G516" s="8">
        <f t="shared" si="19"/>
        <v>98.793836060396814</v>
      </c>
      <c r="H516" s="14"/>
      <c r="I516" s="15"/>
      <c r="J516" s="13"/>
      <c r="K516" s="13"/>
      <c r="L516" s="13"/>
    </row>
    <row r="517" spans="1:12" ht="126.95" customHeight="1" x14ac:dyDescent="0.2">
      <c r="A517" s="4" t="s">
        <v>463</v>
      </c>
      <c r="B517" s="2" t="s">
        <v>448</v>
      </c>
      <c r="C517" s="2" t="s">
        <v>464</v>
      </c>
      <c r="D517" s="2" t="s">
        <v>5</v>
      </c>
      <c r="E517" s="7">
        <f>E518</f>
        <v>60186.84</v>
      </c>
      <c r="F517" s="7">
        <f>F518</f>
        <v>60186.84</v>
      </c>
      <c r="G517" s="8">
        <f t="shared" si="19"/>
        <v>100</v>
      </c>
      <c r="H517" s="14"/>
      <c r="I517" s="15"/>
      <c r="J517" s="13"/>
      <c r="K517" s="13"/>
      <c r="L517" s="13"/>
    </row>
    <row r="518" spans="1:12" ht="42.75" customHeight="1" x14ac:dyDescent="0.2">
      <c r="A518" s="4" t="s">
        <v>24</v>
      </c>
      <c r="B518" s="2" t="s">
        <v>448</v>
      </c>
      <c r="C518" s="2" t="s">
        <v>464</v>
      </c>
      <c r="D518" s="2" t="s">
        <v>25</v>
      </c>
      <c r="E518" s="7">
        <v>60186.84</v>
      </c>
      <c r="F518" s="7">
        <v>60186.84</v>
      </c>
      <c r="G518" s="8">
        <f t="shared" si="19"/>
        <v>100</v>
      </c>
      <c r="H518" s="14"/>
      <c r="I518" s="15"/>
      <c r="J518" s="13"/>
      <c r="K518" s="13"/>
      <c r="L518" s="13"/>
    </row>
    <row r="519" spans="1:12" ht="122.25" customHeight="1" x14ac:dyDescent="0.2">
      <c r="A519" s="4" t="s">
        <v>465</v>
      </c>
      <c r="B519" s="2" t="s">
        <v>448</v>
      </c>
      <c r="C519" s="2" t="s">
        <v>466</v>
      </c>
      <c r="D519" s="2" t="s">
        <v>5</v>
      </c>
      <c r="E519" s="7">
        <f>E520</f>
        <v>37466.21</v>
      </c>
      <c r="F519" s="7">
        <f>F520</f>
        <v>33077.769999999997</v>
      </c>
      <c r="G519" s="8">
        <f t="shared" si="19"/>
        <v>88.28693908457781</v>
      </c>
      <c r="H519" s="14"/>
      <c r="I519" s="15"/>
      <c r="J519" s="13"/>
      <c r="K519" s="13"/>
      <c r="L519" s="13"/>
    </row>
    <row r="520" spans="1:12" ht="41.25" customHeight="1" x14ac:dyDescent="0.2">
      <c r="A520" s="4" t="s">
        <v>24</v>
      </c>
      <c r="B520" s="2" t="s">
        <v>448</v>
      </c>
      <c r="C520" s="2" t="s">
        <v>466</v>
      </c>
      <c r="D520" s="2" t="s">
        <v>25</v>
      </c>
      <c r="E520" s="7">
        <v>37466.21</v>
      </c>
      <c r="F520" s="7">
        <v>33077.769999999997</v>
      </c>
      <c r="G520" s="8">
        <f t="shared" ref="G520:G583" si="20">F520/E520*100</f>
        <v>88.28693908457781</v>
      </c>
      <c r="H520" s="14"/>
      <c r="I520" s="15"/>
      <c r="J520" s="13"/>
      <c r="K520" s="13"/>
      <c r="L520" s="13"/>
    </row>
    <row r="521" spans="1:12" ht="163.5" customHeight="1" x14ac:dyDescent="0.2">
      <c r="A521" s="4" t="s">
        <v>467</v>
      </c>
      <c r="B521" s="2" t="s">
        <v>448</v>
      </c>
      <c r="C521" s="2" t="s">
        <v>468</v>
      </c>
      <c r="D521" s="2" t="s">
        <v>5</v>
      </c>
      <c r="E521" s="7">
        <f>E522+E523</f>
        <v>1813701.31</v>
      </c>
      <c r="F521" s="7">
        <f>F522+F523</f>
        <v>1813701.31</v>
      </c>
      <c r="G521" s="8">
        <f t="shared" si="20"/>
        <v>100</v>
      </c>
      <c r="H521" s="14"/>
      <c r="I521" s="15"/>
      <c r="J521" s="13"/>
      <c r="K521" s="13"/>
      <c r="L521" s="13"/>
    </row>
    <row r="522" spans="1:12" ht="72.95" customHeight="1" x14ac:dyDescent="0.2">
      <c r="A522" s="4" t="s">
        <v>14</v>
      </c>
      <c r="B522" s="2" t="s">
        <v>448</v>
      </c>
      <c r="C522" s="2" t="s">
        <v>468</v>
      </c>
      <c r="D522" s="2" t="s">
        <v>15</v>
      </c>
      <c r="E522" s="7">
        <v>1163969.6399999999</v>
      </c>
      <c r="F522" s="7">
        <v>1163969.6399999999</v>
      </c>
      <c r="G522" s="8">
        <f t="shared" si="20"/>
        <v>100</v>
      </c>
      <c r="H522" s="14"/>
      <c r="I522" s="15"/>
      <c r="J522" s="13"/>
      <c r="K522" s="13"/>
      <c r="L522" s="13"/>
    </row>
    <row r="523" spans="1:12" ht="44.25" customHeight="1" x14ac:dyDescent="0.2">
      <c r="A523" s="4" t="s">
        <v>24</v>
      </c>
      <c r="B523" s="2" t="s">
        <v>448</v>
      </c>
      <c r="C523" s="2" t="s">
        <v>468</v>
      </c>
      <c r="D523" s="2" t="s">
        <v>25</v>
      </c>
      <c r="E523" s="7">
        <v>649731.67000000004</v>
      </c>
      <c r="F523" s="7">
        <v>649731.67000000004</v>
      </c>
      <c r="G523" s="8">
        <f t="shared" si="20"/>
        <v>100</v>
      </c>
      <c r="H523" s="14"/>
      <c r="I523" s="15"/>
      <c r="J523" s="13"/>
      <c r="K523" s="13"/>
      <c r="L523" s="13"/>
    </row>
    <row r="524" spans="1:12" ht="63.95" customHeight="1" x14ac:dyDescent="0.2">
      <c r="A524" s="4" t="s">
        <v>469</v>
      </c>
      <c r="B524" s="2" t="s">
        <v>448</v>
      </c>
      <c r="C524" s="2" t="s">
        <v>470</v>
      </c>
      <c r="D524" s="2" t="s">
        <v>5</v>
      </c>
      <c r="E524" s="7">
        <f>E525+E528+E530+E532+E534+E536</f>
        <v>13764660.469999999</v>
      </c>
      <c r="F524" s="7">
        <f>F525+F528+F530+F532+F534+F536</f>
        <v>13490024.940000001</v>
      </c>
      <c r="G524" s="8">
        <f t="shared" si="20"/>
        <v>98.004778028498677</v>
      </c>
      <c r="H524" s="14"/>
      <c r="I524" s="15"/>
      <c r="J524" s="13"/>
      <c r="K524" s="13"/>
      <c r="L524" s="13"/>
    </row>
    <row r="525" spans="1:12" ht="134.25" customHeight="1" x14ac:dyDescent="0.2">
      <c r="A525" s="4" t="s">
        <v>471</v>
      </c>
      <c r="B525" s="2" t="s">
        <v>448</v>
      </c>
      <c r="C525" s="2" t="s">
        <v>472</v>
      </c>
      <c r="D525" s="2" t="s">
        <v>5</v>
      </c>
      <c r="E525" s="7">
        <f>E526+E527</f>
        <v>12405591.02</v>
      </c>
      <c r="F525" s="7">
        <f>F526+F527</f>
        <v>12381818.450000001</v>
      </c>
      <c r="G525" s="8">
        <f t="shared" si="20"/>
        <v>99.80837212865012</v>
      </c>
      <c r="H525" s="14"/>
      <c r="I525" s="15"/>
      <c r="J525" s="13"/>
      <c r="K525" s="13"/>
      <c r="L525" s="13"/>
    </row>
    <row r="526" spans="1:12" ht="72" customHeight="1" x14ac:dyDescent="0.2">
      <c r="A526" s="4" t="s">
        <v>14</v>
      </c>
      <c r="B526" s="2" t="s">
        <v>448</v>
      </c>
      <c r="C526" s="2" t="s">
        <v>472</v>
      </c>
      <c r="D526" s="2" t="s">
        <v>15</v>
      </c>
      <c r="E526" s="7">
        <v>10867562.93</v>
      </c>
      <c r="F526" s="7">
        <v>10866190.800000001</v>
      </c>
      <c r="G526" s="8">
        <f t="shared" si="20"/>
        <v>99.987374078173403</v>
      </c>
      <c r="H526" s="14"/>
      <c r="I526" s="15"/>
      <c r="J526" s="13"/>
      <c r="K526" s="13"/>
      <c r="L526" s="13"/>
    </row>
    <row r="527" spans="1:12" ht="40.700000000000003" customHeight="1" x14ac:dyDescent="0.2">
      <c r="A527" s="4" t="s">
        <v>24</v>
      </c>
      <c r="B527" s="2" t="s">
        <v>448</v>
      </c>
      <c r="C527" s="2" t="s">
        <v>472</v>
      </c>
      <c r="D527" s="2" t="s">
        <v>25</v>
      </c>
      <c r="E527" s="7">
        <v>1538028.09</v>
      </c>
      <c r="F527" s="7">
        <v>1515627.65</v>
      </c>
      <c r="G527" s="8">
        <f t="shared" si="20"/>
        <v>98.543561060708569</v>
      </c>
      <c r="H527" s="14"/>
      <c r="I527" s="15"/>
      <c r="J527" s="13"/>
      <c r="K527" s="13"/>
      <c r="L527" s="13"/>
    </row>
    <row r="528" spans="1:12" ht="150" customHeight="1" x14ac:dyDescent="0.2">
      <c r="A528" s="4" t="s">
        <v>473</v>
      </c>
      <c r="B528" s="2" t="s">
        <v>448</v>
      </c>
      <c r="C528" s="2" t="s">
        <v>474</v>
      </c>
      <c r="D528" s="2" t="s">
        <v>5</v>
      </c>
      <c r="E528" s="7">
        <f>E529</f>
        <v>60249</v>
      </c>
      <c r="F528" s="7">
        <f>F529</f>
        <v>59734.8</v>
      </c>
      <c r="G528" s="8">
        <f t="shared" si="20"/>
        <v>99.146541851317039</v>
      </c>
      <c r="H528" s="14"/>
      <c r="I528" s="15"/>
      <c r="J528" s="13"/>
      <c r="K528" s="13"/>
      <c r="L528" s="13"/>
    </row>
    <row r="529" spans="1:12" ht="39.75" customHeight="1" x14ac:dyDescent="0.2">
      <c r="A529" s="4" t="s">
        <v>24</v>
      </c>
      <c r="B529" s="2" t="s">
        <v>448</v>
      </c>
      <c r="C529" s="2" t="s">
        <v>474</v>
      </c>
      <c r="D529" s="2" t="s">
        <v>25</v>
      </c>
      <c r="E529" s="7">
        <v>60249</v>
      </c>
      <c r="F529" s="7">
        <v>59734.8</v>
      </c>
      <c r="G529" s="8">
        <f t="shared" si="20"/>
        <v>99.146541851317039</v>
      </c>
      <c r="H529" s="14"/>
      <c r="I529" s="15"/>
      <c r="J529" s="13"/>
      <c r="K529" s="13"/>
      <c r="L529" s="13"/>
    </row>
    <row r="530" spans="1:12" ht="158.25" customHeight="1" x14ac:dyDescent="0.2">
      <c r="A530" s="4" t="s">
        <v>475</v>
      </c>
      <c r="B530" s="2" t="s">
        <v>448</v>
      </c>
      <c r="C530" s="2" t="s">
        <v>476</v>
      </c>
      <c r="D530" s="2" t="s">
        <v>5</v>
      </c>
      <c r="E530" s="7">
        <f>E531</f>
        <v>260000</v>
      </c>
      <c r="F530" s="7">
        <f>F531</f>
        <v>20937.68</v>
      </c>
      <c r="G530" s="8">
        <f t="shared" si="20"/>
        <v>8.0529538461538461</v>
      </c>
      <c r="H530" s="14"/>
      <c r="I530" s="15"/>
      <c r="J530" s="13"/>
      <c r="K530" s="13"/>
      <c r="L530" s="13"/>
    </row>
    <row r="531" spans="1:12" ht="39" customHeight="1" x14ac:dyDescent="0.2">
      <c r="A531" s="4" t="s">
        <v>24</v>
      </c>
      <c r="B531" s="2" t="s">
        <v>448</v>
      </c>
      <c r="C531" s="2" t="s">
        <v>476</v>
      </c>
      <c r="D531" s="2" t="s">
        <v>25</v>
      </c>
      <c r="E531" s="7">
        <v>260000</v>
      </c>
      <c r="F531" s="7">
        <v>20937.68</v>
      </c>
      <c r="G531" s="8">
        <f t="shared" si="20"/>
        <v>8.0529538461538461</v>
      </c>
      <c r="H531" s="14"/>
      <c r="I531" s="15"/>
      <c r="J531" s="13"/>
      <c r="K531" s="13"/>
      <c r="L531" s="13"/>
    </row>
    <row r="532" spans="1:12" ht="114" customHeight="1" x14ac:dyDescent="0.2">
      <c r="A532" s="4" t="s">
        <v>477</v>
      </c>
      <c r="B532" s="2" t="s">
        <v>448</v>
      </c>
      <c r="C532" s="2" t="s">
        <v>478</v>
      </c>
      <c r="D532" s="2" t="s">
        <v>5</v>
      </c>
      <c r="E532" s="7">
        <f>E533</f>
        <v>238845.49</v>
      </c>
      <c r="F532" s="7">
        <f>F533</f>
        <v>238845.49</v>
      </c>
      <c r="G532" s="8">
        <f t="shared" si="20"/>
        <v>100</v>
      </c>
      <c r="H532" s="14"/>
      <c r="I532" s="15"/>
      <c r="J532" s="13"/>
      <c r="K532" s="13"/>
      <c r="L532" s="13"/>
    </row>
    <row r="533" spans="1:12" ht="66.75" customHeight="1" x14ac:dyDescent="0.2">
      <c r="A533" s="4" t="s">
        <v>14</v>
      </c>
      <c r="B533" s="2" t="s">
        <v>448</v>
      </c>
      <c r="C533" s="2" t="s">
        <v>478</v>
      </c>
      <c r="D533" s="2" t="s">
        <v>15</v>
      </c>
      <c r="E533" s="7">
        <v>238845.49</v>
      </c>
      <c r="F533" s="7">
        <v>238845.49</v>
      </c>
      <c r="G533" s="8">
        <f t="shared" si="20"/>
        <v>100</v>
      </c>
      <c r="H533" s="14"/>
      <c r="I533" s="15"/>
      <c r="J533" s="13"/>
      <c r="K533" s="13"/>
      <c r="L533" s="13"/>
    </row>
    <row r="534" spans="1:12" ht="121.7" customHeight="1" x14ac:dyDescent="0.2">
      <c r="A534" s="4" t="s">
        <v>479</v>
      </c>
      <c r="B534" s="2" t="s">
        <v>448</v>
      </c>
      <c r="C534" s="2" t="s">
        <v>480</v>
      </c>
      <c r="D534" s="2" t="s">
        <v>5</v>
      </c>
      <c r="E534" s="7">
        <f>E535</f>
        <v>49119.76</v>
      </c>
      <c r="F534" s="7">
        <f>F535</f>
        <v>49119.76</v>
      </c>
      <c r="G534" s="8">
        <f t="shared" si="20"/>
        <v>100</v>
      </c>
      <c r="H534" s="14"/>
      <c r="I534" s="15"/>
      <c r="J534" s="13"/>
      <c r="K534" s="13"/>
      <c r="L534" s="13"/>
    </row>
    <row r="535" spans="1:12" ht="42" customHeight="1" x14ac:dyDescent="0.2">
      <c r="A535" s="4" t="s">
        <v>24</v>
      </c>
      <c r="B535" s="2" t="s">
        <v>448</v>
      </c>
      <c r="C535" s="2" t="s">
        <v>480</v>
      </c>
      <c r="D535" s="2" t="s">
        <v>25</v>
      </c>
      <c r="E535" s="7">
        <v>49119.76</v>
      </c>
      <c r="F535" s="7">
        <v>49119.76</v>
      </c>
      <c r="G535" s="8">
        <f t="shared" si="20"/>
        <v>100</v>
      </c>
      <c r="H535" s="14"/>
      <c r="I535" s="15"/>
      <c r="J535" s="13"/>
      <c r="K535" s="13"/>
      <c r="L535" s="13"/>
    </row>
    <row r="536" spans="1:12" ht="108" customHeight="1" x14ac:dyDescent="0.2">
      <c r="A536" s="4" t="s">
        <v>481</v>
      </c>
      <c r="B536" s="2" t="s">
        <v>448</v>
      </c>
      <c r="C536" s="2" t="s">
        <v>482</v>
      </c>
      <c r="D536" s="2" t="s">
        <v>5</v>
      </c>
      <c r="E536" s="7">
        <f>E537</f>
        <v>750855.2</v>
      </c>
      <c r="F536" s="7">
        <f>F537</f>
        <v>739568.76</v>
      </c>
      <c r="G536" s="8">
        <f t="shared" si="20"/>
        <v>98.496855319108136</v>
      </c>
      <c r="H536" s="14"/>
      <c r="I536" s="15"/>
      <c r="J536" s="13"/>
      <c r="K536" s="13"/>
      <c r="L536" s="13"/>
    </row>
    <row r="537" spans="1:12" ht="42.75" customHeight="1" x14ac:dyDescent="0.2">
      <c r="A537" s="4" t="s">
        <v>24</v>
      </c>
      <c r="B537" s="2" t="s">
        <v>448</v>
      </c>
      <c r="C537" s="2" t="s">
        <v>482</v>
      </c>
      <c r="D537" s="2" t="s">
        <v>25</v>
      </c>
      <c r="E537" s="7">
        <v>750855.2</v>
      </c>
      <c r="F537" s="7">
        <v>739568.76</v>
      </c>
      <c r="G537" s="8">
        <f t="shared" si="20"/>
        <v>98.496855319108136</v>
      </c>
      <c r="H537" s="14"/>
      <c r="I537" s="15"/>
      <c r="J537" s="13"/>
      <c r="K537" s="13"/>
      <c r="L537" s="13"/>
    </row>
    <row r="538" spans="1:12" ht="36" customHeight="1" x14ac:dyDescent="0.2">
      <c r="A538" s="4" t="s">
        <v>483</v>
      </c>
      <c r="B538" s="2" t="s">
        <v>448</v>
      </c>
      <c r="C538" s="2" t="s">
        <v>484</v>
      </c>
      <c r="D538" s="2" t="s">
        <v>5</v>
      </c>
      <c r="E538" s="7">
        <f>E539+E542+E545+E547+E549</f>
        <v>2879125.7900000005</v>
      </c>
      <c r="F538" s="7">
        <f>F539+F542+F545+F547+F549</f>
        <v>2873702.4600000004</v>
      </c>
      <c r="G538" s="8">
        <f t="shared" si="20"/>
        <v>99.811632752593283</v>
      </c>
      <c r="H538" s="14"/>
      <c r="I538" s="15"/>
      <c r="J538" s="13"/>
      <c r="K538" s="13"/>
      <c r="L538" s="13"/>
    </row>
    <row r="539" spans="1:12" ht="110.25" customHeight="1" x14ac:dyDescent="0.2">
      <c r="A539" s="4" t="s">
        <v>485</v>
      </c>
      <c r="B539" s="2" t="s">
        <v>448</v>
      </c>
      <c r="C539" s="2" t="s">
        <v>486</v>
      </c>
      <c r="D539" s="2" t="s">
        <v>5</v>
      </c>
      <c r="E539" s="7">
        <f>E540+E541</f>
        <v>2417681.5700000003</v>
      </c>
      <c r="F539" s="7">
        <f>F540+F541</f>
        <v>2414051.8600000003</v>
      </c>
      <c r="G539" s="8">
        <f t="shared" si="20"/>
        <v>99.849868152818829</v>
      </c>
      <c r="H539" s="14"/>
      <c r="I539" s="15"/>
      <c r="J539" s="13"/>
      <c r="K539" s="13"/>
      <c r="L539" s="13"/>
    </row>
    <row r="540" spans="1:12" ht="72" customHeight="1" x14ac:dyDescent="0.2">
      <c r="A540" s="4" t="s">
        <v>14</v>
      </c>
      <c r="B540" s="2" t="s">
        <v>448</v>
      </c>
      <c r="C540" s="2" t="s">
        <v>486</v>
      </c>
      <c r="D540" s="2" t="s">
        <v>15</v>
      </c>
      <c r="E540" s="7">
        <v>2335725.7400000002</v>
      </c>
      <c r="F540" s="7">
        <v>2335725.7400000002</v>
      </c>
      <c r="G540" s="8">
        <f t="shared" si="20"/>
        <v>100</v>
      </c>
      <c r="H540" s="14"/>
      <c r="I540" s="15"/>
      <c r="J540" s="13"/>
      <c r="K540" s="13"/>
      <c r="L540" s="13"/>
    </row>
    <row r="541" spans="1:12" ht="42" customHeight="1" x14ac:dyDescent="0.2">
      <c r="A541" s="4" t="s">
        <v>24</v>
      </c>
      <c r="B541" s="2" t="s">
        <v>448</v>
      </c>
      <c r="C541" s="2" t="s">
        <v>486</v>
      </c>
      <c r="D541" s="2" t="s">
        <v>25</v>
      </c>
      <c r="E541" s="7">
        <v>81955.83</v>
      </c>
      <c r="F541" s="7">
        <v>78326.12</v>
      </c>
      <c r="G541" s="8">
        <f t="shared" si="20"/>
        <v>95.571138746322248</v>
      </c>
      <c r="H541" s="14"/>
      <c r="I541" s="15"/>
      <c r="J541" s="13"/>
      <c r="K541" s="13"/>
      <c r="L541" s="13"/>
    </row>
    <row r="542" spans="1:12" ht="120" customHeight="1" x14ac:dyDescent="0.2">
      <c r="A542" s="4" t="s">
        <v>487</v>
      </c>
      <c r="B542" s="2" t="s">
        <v>448</v>
      </c>
      <c r="C542" s="2" t="s">
        <v>488</v>
      </c>
      <c r="D542" s="2" t="s">
        <v>5</v>
      </c>
      <c r="E542" s="7">
        <f>E543+E544</f>
        <v>132578</v>
      </c>
      <c r="F542" s="7">
        <f>F543+F544</f>
        <v>131939.87</v>
      </c>
      <c r="G542" s="8">
        <f t="shared" si="20"/>
        <v>99.518675798397922</v>
      </c>
      <c r="H542" s="14"/>
      <c r="I542" s="15"/>
      <c r="J542" s="13"/>
      <c r="K542" s="13"/>
      <c r="L542" s="13"/>
    </row>
    <row r="543" spans="1:12" ht="42" customHeight="1" x14ac:dyDescent="0.2">
      <c r="A543" s="4" t="s">
        <v>24</v>
      </c>
      <c r="B543" s="2" t="s">
        <v>448</v>
      </c>
      <c r="C543" s="2" t="s">
        <v>488</v>
      </c>
      <c r="D543" s="2" t="s">
        <v>25</v>
      </c>
      <c r="E543" s="7">
        <v>132578</v>
      </c>
      <c r="F543" s="7">
        <v>131939.87</v>
      </c>
      <c r="G543" s="8">
        <f t="shared" si="20"/>
        <v>99.518675798397922</v>
      </c>
      <c r="H543" s="14"/>
      <c r="I543" s="15"/>
      <c r="J543" s="13"/>
      <c r="K543" s="13"/>
      <c r="L543" s="13"/>
    </row>
    <row r="544" spans="1:12" ht="29.25" customHeight="1" x14ac:dyDescent="0.2">
      <c r="A544" s="4" t="s">
        <v>40</v>
      </c>
      <c r="B544" s="2" t="s">
        <v>448</v>
      </c>
      <c r="C544" s="2" t="s">
        <v>488</v>
      </c>
      <c r="D544" s="2" t="s">
        <v>41</v>
      </c>
      <c r="E544" s="7">
        <v>0</v>
      </c>
      <c r="F544" s="7">
        <v>0</v>
      </c>
      <c r="G544" s="8" t="s">
        <v>591</v>
      </c>
      <c r="H544" s="14"/>
      <c r="I544" s="15"/>
      <c r="J544" s="13"/>
      <c r="K544" s="13"/>
      <c r="L544" s="13"/>
    </row>
    <row r="545" spans="1:12" ht="86.25" customHeight="1" x14ac:dyDescent="0.2">
      <c r="A545" s="4" t="s">
        <v>489</v>
      </c>
      <c r="B545" s="2" t="s">
        <v>448</v>
      </c>
      <c r="C545" s="2" t="s">
        <v>490</v>
      </c>
      <c r="D545" s="2" t="s">
        <v>5</v>
      </c>
      <c r="E545" s="7">
        <f>E546</f>
        <v>54767.12</v>
      </c>
      <c r="F545" s="7">
        <f>F546</f>
        <v>54767.12</v>
      </c>
      <c r="G545" s="8">
        <f t="shared" si="20"/>
        <v>100</v>
      </c>
      <c r="H545" s="14"/>
      <c r="I545" s="15"/>
      <c r="J545" s="13"/>
      <c r="K545" s="13"/>
      <c r="L545" s="13"/>
    </row>
    <row r="546" spans="1:12" ht="77.25" customHeight="1" x14ac:dyDescent="0.2">
      <c r="A546" s="4" t="s">
        <v>14</v>
      </c>
      <c r="B546" s="2" t="s">
        <v>448</v>
      </c>
      <c r="C546" s="2" t="s">
        <v>490</v>
      </c>
      <c r="D546" s="2" t="s">
        <v>15</v>
      </c>
      <c r="E546" s="7">
        <v>54767.12</v>
      </c>
      <c r="F546" s="7">
        <v>54767.12</v>
      </c>
      <c r="G546" s="8">
        <f t="shared" si="20"/>
        <v>100</v>
      </c>
      <c r="H546" s="14"/>
      <c r="I546" s="15"/>
      <c r="J546" s="13"/>
      <c r="K546" s="13"/>
      <c r="L546" s="13"/>
    </row>
    <row r="547" spans="1:12" ht="115.5" customHeight="1" x14ac:dyDescent="0.2">
      <c r="A547" s="4" t="s">
        <v>491</v>
      </c>
      <c r="B547" s="2" t="s">
        <v>448</v>
      </c>
      <c r="C547" s="2" t="s">
        <v>492</v>
      </c>
      <c r="D547" s="2" t="s">
        <v>5</v>
      </c>
      <c r="E547" s="7">
        <f>E548</f>
        <v>126315.79</v>
      </c>
      <c r="F547" s="7">
        <f>F548</f>
        <v>126315.79</v>
      </c>
      <c r="G547" s="8">
        <f t="shared" si="20"/>
        <v>100</v>
      </c>
      <c r="H547" s="14"/>
      <c r="I547" s="15"/>
      <c r="J547" s="13"/>
      <c r="K547" s="13"/>
      <c r="L547" s="13"/>
    </row>
    <row r="548" spans="1:12" ht="40.700000000000003" customHeight="1" x14ac:dyDescent="0.2">
      <c r="A548" s="4" t="s">
        <v>24</v>
      </c>
      <c r="B548" s="2" t="s">
        <v>448</v>
      </c>
      <c r="C548" s="2" t="s">
        <v>492</v>
      </c>
      <c r="D548" s="2" t="s">
        <v>25</v>
      </c>
      <c r="E548" s="7">
        <v>126315.79</v>
      </c>
      <c r="F548" s="7">
        <v>126315.79</v>
      </c>
      <c r="G548" s="8">
        <f t="shared" si="20"/>
        <v>100</v>
      </c>
      <c r="H548" s="14"/>
      <c r="I548" s="15"/>
      <c r="J548" s="13"/>
      <c r="K548" s="13"/>
      <c r="L548" s="13"/>
    </row>
    <row r="549" spans="1:12" ht="94.7" customHeight="1" x14ac:dyDescent="0.2">
      <c r="A549" s="4" t="s">
        <v>493</v>
      </c>
      <c r="B549" s="2" t="s">
        <v>448</v>
      </c>
      <c r="C549" s="2" t="s">
        <v>494</v>
      </c>
      <c r="D549" s="2" t="s">
        <v>5</v>
      </c>
      <c r="E549" s="7">
        <f>E550</f>
        <v>147783.31</v>
      </c>
      <c r="F549" s="7">
        <f>F550</f>
        <v>146627.82</v>
      </c>
      <c r="G549" s="8">
        <f t="shared" si="20"/>
        <v>99.218118744261446</v>
      </c>
      <c r="H549" s="14"/>
      <c r="I549" s="15"/>
      <c r="J549" s="13"/>
      <c r="K549" s="13"/>
      <c r="L549" s="13"/>
    </row>
    <row r="550" spans="1:12" ht="45.95" customHeight="1" x14ac:dyDescent="0.2">
      <c r="A550" s="4" t="s">
        <v>24</v>
      </c>
      <c r="B550" s="2" t="s">
        <v>448</v>
      </c>
      <c r="C550" s="2" t="s">
        <v>494</v>
      </c>
      <c r="D550" s="2" t="s">
        <v>25</v>
      </c>
      <c r="E550" s="7">
        <v>147783.31</v>
      </c>
      <c r="F550" s="7">
        <v>146627.82</v>
      </c>
      <c r="G550" s="8">
        <f t="shared" si="20"/>
        <v>99.218118744261446</v>
      </c>
      <c r="H550" s="14"/>
      <c r="I550" s="15"/>
      <c r="J550" s="13"/>
      <c r="K550" s="13"/>
      <c r="L550" s="13"/>
    </row>
    <row r="551" spans="1:12" ht="70.5" customHeight="1" x14ac:dyDescent="0.2">
      <c r="A551" s="4" t="s">
        <v>81</v>
      </c>
      <c r="B551" s="2" t="s">
        <v>448</v>
      </c>
      <c r="C551" s="2" t="s">
        <v>82</v>
      </c>
      <c r="D551" s="2" t="s">
        <v>5</v>
      </c>
      <c r="E551" s="7">
        <f>E552+E556</f>
        <v>15211342.92</v>
      </c>
      <c r="F551" s="7">
        <f>F552+F556</f>
        <v>15208282.549999999</v>
      </c>
      <c r="G551" s="8">
        <f t="shared" si="20"/>
        <v>99.979881000539564</v>
      </c>
      <c r="H551" s="14"/>
      <c r="I551" s="15"/>
      <c r="J551" s="13"/>
      <c r="K551" s="13"/>
      <c r="L551" s="13"/>
    </row>
    <row r="552" spans="1:12" ht="166.7" customHeight="1" x14ac:dyDescent="0.2">
      <c r="A552" s="4" t="s">
        <v>495</v>
      </c>
      <c r="B552" s="2" t="s">
        <v>448</v>
      </c>
      <c r="C552" s="2" t="s">
        <v>496</v>
      </c>
      <c r="D552" s="2" t="s">
        <v>5</v>
      </c>
      <c r="E552" s="7">
        <f>E553+E554+E555</f>
        <v>15207584.24</v>
      </c>
      <c r="F552" s="7">
        <f>F553+F554+F555</f>
        <v>15204523.869999999</v>
      </c>
      <c r="G552" s="8">
        <f t="shared" si="20"/>
        <v>99.979876027962732</v>
      </c>
      <c r="H552" s="14"/>
      <c r="I552" s="15"/>
      <c r="J552" s="13"/>
      <c r="K552" s="13"/>
      <c r="L552" s="13"/>
    </row>
    <row r="553" spans="1:12" ht="73.5" customHeight="1" x14ac:dyDescent="0.2">
      <c r="A553" s="4" t="s">
        <v>14</v>
      </c>
      <c r="B553" s="2" t="s">
        <v>448</v>
      </c>
      <c r="C553" s="2" t="s">
        <v>496</v>
      </c>
      <c r="D553" s="2" t="s">
        <v>15</v>
      </c>
      <c r="E553" s="7">
        <v>14227486.08</v>
      </c>
      <c r="F553" s="7">
        <v>14226446.52</v>
      </c>
      <c r="G553" s="8">
        <f t="shared" si="20"/>
        <v>99.99269329806998</v>
      </c>
      <c r="H553" s="14"/>
      <c r="I553" s="15"/>
      <c r="J553" s="13"/>
      <c r="K553" s="13"/>
      <c r="L553" s="13"/>
    </row>
    <row r="554" spans="1:12" ht="42" customHeight="1" x14ac:dyDescent="0.2">
      <c r="A554" s="4" t="s">
        <v>24</v>
      </c>
      <c r="B554" s="2" t="s">
        <v>448</v>
      </c>
      <c r="C554" s="2" t="s">
        <v>496</v>
      </c>
      <c r="D554" s="2" t="s">
        <v>25</v>
      </c>
      <c r="E554" s="7">
        <v>966184.16</v>
      </c>
      <c r="F554" s="7">
        <v>964163.35</v>
      </c>
      <c r="G554" s="8">
        <f t="shared" si="20"/>
        <v>99.790846291663485</v>
      </c>
      <c r="H554" s="14"/>
      <c r="I554" s="15"/>
      <c r="J554" s="13"/>
      <c r="K554" s="13"/>
      <c r="L554" s="13"/>
    </row>
    <row r="555" spans="1:12" ht="27.95" customHeight="1" x14ac:dyDescent="0.2">
      <c r="A555" s="4" t="s">
        <v>40</v>
      </c>
      <c r="B555" s="2" t="s">
        <v>448</v>
      </c>
      <c r="C555" s="2" t="s">
        <v>496</v>
      </c>
      <c r="D555" s="2" t="s">
        <v>41</v>
      </c>
      <c r="E555" s="7">
        <v>13914</v>
      </c>
      <c r="F555" s="7">
        <v>13914</v>
      </c>
      <c r="G555" s="8">
        <f t="shared" si="20"/>
        <v>100</v>
      </c>
      <c r="H555" s="14"/>
      <c r="I555" s="15"/>
      <c r="J555" s="13"/>
      <c r="K555" s="13"/>
      <c r="L555" s="13"/>
    </row>
    <row r="556" spans="1:12" ht="120" customHeight="1" x14ac:dyDescent="0.2">
      <c r="A556" s="4" t="s">
        <v>85</v>
      </c>
      <c r="B556" s="2" t="s">
        <v>448</v>
      </c>
      <c r="C556" s="2" t="s">
        <v>86</v>
      </c>
      <c r="D556" s="2" t="s">
        <v>5</v>
      </c>
      <c r="E556" s="7">
        <f>E557</f>
        <v>3758.68</v>
      </c>
      <c r="F556" s="7">
        <f>F557</f>
        <v>3758.68</v>
      </c>
      <c r="G556" s="8">
        <f t="shared" si="20"/>
        <v>100</v>
      </c>
      <c r="H556" s="14"/>
      <c r="I556" s="15"/>
      <c r="J556" s="13"/>
      <c r="K556" s="13"/>
      <c r="L556" s="13"/>
    </row>
    <row r="557" spans="1:12" ht="37.5" customHeight="1" x14ac:dyDescent="0.2">
      <c r="A557" s="4" t="s">
        <v>24</v>
      </c>
      <c r="B557" s="2" t="s">
        <v>448</v>
      </c>
      <c r="C557" s="2" t="s">
        <v>86</v>
      </c>
      <c r="D557" s="2" t="s">
        <v>25</v>
      </c>
      <c r="E557" s="7">
        <v>3758.68</v>
      </c>
      <c r="F557" s="7">
        <v>3758.68</v>
      </c>
      <c r="G557" s="8">
        <f t="shared" si="20"/>
        <v>100</v>
      </c>
      <c r="H557" s="14"/>
      <c r="I557" s="15"/>
      <c r="J557" s="13"/>
      <c r="K557" s="13"/>
      <c r="L557" s="13"/>
    </row>
    <row r="558" spans="1:12" ht="39.75" customHeight="1" x14ac:dyDescent="0.2">
      <c r="A558" s="4" t="s">
        <v>497</v>
      </c>
      <c r="B558" s="2" t="s">
        <v>448</v>
      </c>
      <c r="C558" s="2" t="s">
        <v>498</v>
      </c>
      <c r="D558" s="2" t="s">
        <v>5</v>
      </c>
      <c r="E558" s="7">
        <f>E559</f>
        <v>58726.8</v>
      </c>
      <c r="F558" s="7">
        <f>F559</f>
        <v>58726.8</v>
      </c>
      <c r="G558" s="8">
        <f t="shared" si="20"/>
        <v>100</v>
      </c>
      <c r="H558" s="14"/>
      <c r="I558" s="15"/>
      <c r="J558" s="13"/>
      <c r="K558" s="13"/>
      <c r="L558" s="13"/>
    </row>
    <row r="559" spans="1:12" ht="132.75" customHeight="1" x14ac:dyDescent="0.2">
      <c r="A559" s="4" t="s">
        <v>499</v>
      </c>
      <c r="B559" s="2" t="s">
        <v>448</v>
      </c>
      <c r="C559" s="2" t="s">
        <v>500</v>
      </c>
      <c r="D559" s="2" t="s">
        <v>5</v>
      </c>
      <c r="E559" s="7">
        <f>E560</f>
        <v>58726.8</v>
      </c>
      <c r="F559" s="7">
        <f>F560</f>
        <v>58726.8</v>
      </c>
      <c r="G559" s="8">
        <f t="shared" si="20"/>
        <v>100</v>
      </c>
      <c r="H559" s="14"/>
      <c r="I559" s="15"/>
      <c r="J559" s="13"/>
      <c r="K559" s="13"/>
      <c r="L559" s="13"/>
    </row>
    <row r="560" spans="1:12" ht="44.25" customHeight="1" x14ac:dyDescent="0.2">
      <c r="A560" s="4" t="s">
        <v>315</v>
      </c>
      <c r="B560" s="2" t="s">
        <v>448</v>
      </c>
      <c r="C560" s="2" t="s">
        <v>500</v>
      </c>
      <c r="D560" s="2" t="s">
        <v>316</v>
      </c>
      <c r="E560" s="7">
        <v>58726.8</v>
      </c>
      <c r="F560" s="7">
        <v>58726.8</v>
      </c>
      <c r="G560" s="8">
        <f t="shared" si="20"/>
        <v>100</v>
      </c>
      <c r="H560" s="14"/>
      <c r="I560" s="15"/>
      <c r="J560" s="13"/>
      <c r="K560" s="13"/>
      <c r="L560" s="13"/>
    </row>
    <row r="561" spans="1:12" ht="48" customHeight="1" x14ac:dyDescent="0.2">
      <c r="A561" s="4" t="s">
        <v>30</v>
      </c>
      <c r="B561" s="2" t="s">
        <v>448</v>
      </c>
      <c r="C561" s="2" t="s">
        <v>31</v>
      </c>
      <c r="D561" s="2" t="s">
        <v>5</v>
      </c>
      <c r="E561" s="7">
        <f t="shared" ref="E561:F563" si="21">E562</f>
        <v>61000</v>
      </c>
      <c r="F561" s="7">
        <f t="shared" si="21"/>
        <v>61000</v>
      </c>
      <c r="G561" s="8">
        <f t="shared" si="20"/>
        <v>100</v>
      </c>
      <c r="H561" s="14"/>
      <c r="I561" s="15"/>
      <c r="J561" s="13"/>
      <c r="K561" s="13"/>
      <c r="L561" s="13"/>
    </row>
    <row r="562" spans="1:12" ht="30" customHeight="1" x14ac:dyDescent="0.2">
      <c r="A562" s="4" t="s">
        <v>99</v>
      </c>
      <c r="B562" s="2" t="s">
        <v>448</v>
      </c>
      <c r="C562" s="2" t="s">
        <v>100</v>
      </c>
      <c r="D562" s="2" t="s">
        <v>5</v>
      </c>
      <c r="E562" s="7">
        <f t="shared" si="21"/>
        <v>61000</v>
      </c>
      <c r="F562" s="7">
        <f t="shared" si="21"/>
        <v>61000</v>
      </c>
      <c r="G562" s="8">
        <f t="shared" si="20"/>
        <v>100</v>
      </c>
      <c r="H562" s="14"/>
      <c r="I562" s="15"/>
      <c r="J562" s="13"/>
      <c r="K562" s="13"/>
      <c r="L562" s="13"/>
    </row>
    <row r="563" spans="1:12" ht="68.25" customHeight="1" x14ac:dyDescent="0.2">
      <c r="A563" s="4" t="s">
        <v>101</v>
      </c>
      <c r="B563" s="2" t="s">
        <v>448</v>
      </c>
      <c r="C563" s="2" t="s">
        <v>102</v>
      </c>
      <c r="D563" s="2" t="s">
        <v>5</v>
      </c>
      <c r="E563" s="7">
        <f t="shared" si="21"/>
        <v>61000</v>
      </c>
      <c r="F563" s="7">
        <f t="shared" si="21"/>
        <v>61000</v>
      </c>
      <c r="G563" s="8">
        <f t="shared" si="20"/>
        <v>100</v>
      </c>
      <c r="H563" s="14"/>
      <c r="I563" s="15"/>
      <c r="J563" s="13"/>
      <c r="K563" s="13"/>
      <c r="L563" s="13"/>
    </row>
    <row r="564" spans="1:12" ht="42.75" customHeight="1" x14ac:dyDescent="0.2">
      <c r="A564" s="4" t="s">
        <v>24</v>
      </c>
      <c r="B564" s="2" t="s">
        <v>448</v>
      </c>
      <c r="C564" s="2" t="s">
        <v>102</v>
      </c>
      <c r="D564" s="2" t="s">
        <v>25</v>
      </c>
      <c r="E564" s="7">
        <v>61000</v>
      </c>
      <c r="F564" s="7">
        <v>61000</v>
      </c>
      <c r="G564" s="8">
        <f t="shared" si="20"/>
        <v>100</v>
      </c>
      <c r="H564" s="14"/>
      <c r="I564" s="15"/>
      <c r="J564" s="13"/>
      <c r="K564" s="13"/>
      <c r="L564" s="13"/>
    </row>
    <row r="565" spans="1:12" ht="30.75" customHeight="1" x14ac:dyDescent="0.2">
      <c r="A565" s="4" t="s">
        <v>20</v>
      </c>
      <c r="B565" s="2" t="s">
        <v>448</v>
      </c>
      <c r="C565" s="2" t="s">
        <v>21</v>
      </c>
      <c r="D565" s="2" t="s">
        <v>5</v>
      </c>
      <c r="E565" s="7">
        <f>E566</f>
        <v>1000</v>
      </c>
      <c r="F565" s="7">
        <f>F566</f>
        <v>1000</v>
      </c>
      <c r="G565" s="8">
        <f t="shared" si="20"/>
        <v>100</v>
      </c>
      <c r="H565" s="14"/>
      <c r="I565" s="15"/>
      <c r="J565" s="13"/>
      <c r="K565" s="13"/>
      <c r="L565" s="13"/>
    </row>
    <row r="566" spans="1:12" ht="46.5" customHeight="1" x14ac:dyDescent="0.2">
      <c r="A566" s="4" t="s">
        <v>117</v>
      </c>
      <c r="B566" s="2" t="s">
        <v>448</v>
      </c>
      <c r="C566" s="2" t="s">
        <v>118</v>
      </c>
      <c r="D566" s="2" t="s">
        <v>5</v>
      </c>
      <c r="E566" s="7">
        <f>E567</f>
        <v>1000</v>
      </c>
      <c r="F566" s="7">
        <f>F567</f>
        <v>1000</v>
      </c>
      <c r="G566" s="8">
        <f t="shared" si="20"/>
        <v>100</v>
      </c>
      <c r="H566" s="14"/>
      <c r="I566" s="15"/>
      <c r="J566" s="13"/>
      <c r="K566" s="13"/>
      <c r="L566" s="13"/>
    </row>
    <row r="567" spans="1:12" ht="31.7" customHeight="1" x14ac:dyDescent="0.2">
      <c r="A567" s="4" t="s">
        <v>40</v>
      </c>
      <c r="B567" s="2" t="s">
        <v>448</v>
      </c>
      <c r="C567" s="2" t="s">
        <v>118</v>
      </c>
      <c r="D567" s="2" t="s">
        <v>41</v>
      </c>
      <c r="E567" s="7">
        <v>1000</v>
      </c>
      <c r="F567" s="7">
        <v>1000</v>
      </c>
      <c r="G567" s="8">
        <f t="shared" si="20"/>
        <v>100</v>
      </c>
      <c r="H567" s="14"/>
      <c r="I567" s="15"/>
      <c r="J567" s="13"/>
      <c r="K567" s="13"/>
      <c r="L567" s="13"/>
    </row>
    <row r="568" spans="1:12" ht="37.5" customHeight="1" x14ac:dyDescent="0.2">
      <c r="A568" s="4" t="s">
        <v>501</v>
      </c>
      <c r="B568" s="2" t="s">
        <v>502</v>
      </c>
      <c r="C568" s="2" t="s">
        <v>5</v>
      </c>
      <c r="D568" s="2" t="s">
        <v>5</v>
      </c>
      <c r="E568" s="7">
        <f>E569</f>
        <v>5438471.54</v>
      </c>
      <c r="F568" s="7">
        <f>F569</f>
        <v>5438471.54</v>
      </c>
      <c r="G568" s="8">
        <f t="shared" si="20"/>
        <v>100</v>
      </c>
      <c r="H568" s="14"/>
      <c r="I568" s="13"/>
      <c r="J568" s="13"/>
      <c r="K568" s="13"/>
      <c r="L568" s="13"/>
    </row>
    <row r="569" spans="1:12" ht="42" customHeight="1" x14ac:dyDescent="0.2">
      <c r="A569" s="4" t="s">
        <v>79</v>
      </c>
      <c r="B569" s="2" t="s">
        <v>502</v>
      </c>
      <c r="C569" s="2" t="s">
        <v>80</v>
      </c>
      <c r="D569" s="2" t="s">
        <v>5</v>
      </c>
      <c r="E569" s="7">
        <f>E570</f>
        <v>5438471.54</v>
      </c>
      <c r="F569" s="7">
        <f>F570</f>
        <v>5438471.54</v>
      </c>
      <c r="G569" s="8">
        <f t="shared" si="20"/>
        <v>100</v>
      </c>
      <c r="H569" s="14"/>
      <c r="I569" s="13"/>
      <c r="J569" s="13"/>
      <c r="K569" s="13"/>
      <c r="L569" s="13"/>
    </row>
    <row r="570" spans="1:12" ht="36" customHeight="1" x14ac:dyDescent="0.2">
      <c r="A570" s="4" t="s">
        <v>503</v>
      </c>
      <c r="B570" s="2" t="s">
        <v>502</v>
      </c>
      <c r="C570" s="2" t="s">
        <v>504</v>
      </c>
      <c r="D570" s="2" t="s">
        <v>5</v>
      </c>
      <c r="E570" s="7">
        <f>E571+E573</f>
        <v>5438471.54</v>
      </c>
      <c r="F570" s="7">
        <f>F571+F573</f>
        <v>5438471.54</v>
      </c>
      <c r="G570" s="8">
        <f t="shared" si="20"/>
        <v>100</v>
      </c>
      <c r="H570" s="14"/>
      <c r="I570" s="13"/>
      <c r="J570" s="13"/>
      <c r="K570" s="13"/>
      <c r="L570" s="13"/>
    </row>
    <row r="571" spans="1:12" ht="97.5" customHeight="1" x14ac:dyDescent="0.2">
      <c r="A571" s="4" t="s">
        <v>505</v>
      </c>
      <c r="B571" s="2" t="s">
        <v>502</v>
      </c>
      <c r="C571" s="2" t="s">
        <v>506</v>
      </c>
      <c r="D571" s="2" t="s">
        <v>5</v>
      </c>
      <c r="E571" s="7">
        <f>E572</f>
        <v>5319809.45</v>
      </c>
      <c r="F571" s="7">
        <f>F572</f>
        <v>5319809.45</v>
      </c>
      <c r="G571" s="8">
        <f t="shared" si="20"/>
        <v>100</v>
      </c>
      <c r="H571" s="14"/>
      <c r="I571" s="13"/>
      <c r="J571" s="13"/>
      <c r="K571" s="13"/>
      <c r="L571" s="13"/>
    </row>
    <row r="572" spans="1:12" ht="50.25" customHeight="1" x14ac:dyDescent="0.2">
      <c r="A572" s="4" t="s">
        <v>507</v>
      </c>
      <c r="B572" s="2" t="s">
        <v>502</v>
      </c>
      <c r="C572" s="2" t="s">
        <v>506</v>
      </c>
      <c r="D572" s="2" t="s">
        <v>508</v>
      </c>
      <c r="E572" s="7">
        <v>5319809.45</v>
      </c>
      <c r="F572" s="7">
        <v>5319809.45</v>
      </c>
      <c r="G572" s="8">
        <f t="shared" si="20"/>
        <v>100</v>
      </c>
      <c r="H572" s="14"/>
      <c r="I572" s="13"/>
      <c r="J572" s="13"/>
      <c r="K572" s="13"/>
      <c r="L572" s="13"/>
    </row>
    <row r="573" spans="1:12" ht="86.25" customHeight="1" x14ac:dyDescent="0.2">
      <c r="A573" s="4" t="s">
        <v>509</v>
      </c>
      <c r="B573" s="2" t="s">
        <v>502</v>
      </c>
      <c r="C573" s="2" t="s">
        <v>510</v>
      </c>
      <c r="D573" s="2" t="s">
        <v>5</v>
      </c>
      <c r="E573" s="7">
        <f>E574</f>
        <v>118662.09</v>
      </c>
      <c r="F573" s="7">
        <f>F574</f>
        <v>118662.09</v>
      </c>
      <c r="G573" s="8">
        <f t="shared" si="20"/>
        <v>100</v>
      </c>
      <c r="H573" s="14"/>
      <c r="I573" s="13"/>
      <c r="J573" s="13"/>
      <c r="K573" s="13"/>
      <c r="L573" s="13"/>
    </row>
    <row r="574" spans="1:12" ht="52.5" customHeight="1" x14ac:dyDescent="0.2">
      <c r="A574" s="4" t="s">
        <v>507</v>
      </c>
      <c r="B574" s="2" t="s">
        <v>502</v>
      </c>
      <c r="C574" s="2" t="s">
        <v>510</v>
      </c>
      <c r="D574" s="2" t="s">
        <v>508</v>
      </c>
      <c r="E574" s="7">
        <v>118662.09</v>
      </c>
      <c r="F574" s="7">
        <v>118662.09</v>
      </c>
      <c r="G574" s="8">
        <f t="shared" si="20"/>
        <v>100</v>
      </c>
      <c r="H574" s="14"/>
      <c r="I574" s="13"/>
      <c r="J574" s="13"/>
      <c r="K574" s="13"/>
      <c r="L574" s="13"/>
    </row>
    <row r="575" spans="1:12" ht="36.950000000000003" customHeight="1" x14ac:dyDescent="0.2">
      <c r="A575" s="4" t="s">
        <v>511</v>
      </c>
      <c r="B575" s="2" t="s">
        <v>512</v>
      </c>
      <c r="C575" s="2" t="s">
        <v>5</v>
      </c>
      <c r="D575" s="2" t="s">
        <v>5</v>
      </c>
      <c r="E575" s="7">
        <f>E576+E585</f>
        <v>4338424.0699999994</v>
      </c>
      <c r="F575" s="7">
        <f>F576+F585</f>
        <v>4329617.8500000006</v>
      </c>
      <c r="G575" s="8">
        <f t="shared" si="20"/>
        <v>99.797017998749965</v>
      </c>
      <c r="H575" s="14"/>
      <c r="I575" s="13"/>
      <c r="J575" s="13"/>
      <c r="K575" s="13"/>
      <c r="L575" s="13"/>
    </row>
    <row r="576" spans="1:12" ht="42.75" customHeight="1" x14ac:dyDescent="0.2">
      <c r="A576" s="4" t="s">
        <v>79</v>
      </c>
      <c r="B576" s="2" t="s">
        <v>512</v>
      </c>
      <c r="C576" s="2" t="s">
        <v>80</v>
      </c>
      <c r="D576" s="2" t="s">
        <v>5</v>
      </c>
      <c r="E576" s="7">
        <f>E577</f>
        <v>4262424.0699999994</v>
      </c>
      <c r="F576" s="7">
        <f>F577</f>
        <v>4253617.8500000006</v>
      </c>
      <c r="G576" s="8">
        <f t="shared" si="20"/>
        <v>99.793398783054471</v>
      </c>
      <c r="H576" s="14"/>
      <c r="I576" s="13"/>
      <c r="J576" s="13"/>
      <c r="K576" s="13"/>
      <c r="L576" s="13"/>
    </row>
    <row r="577" spans="1:12" ht="48" customHeight="1" x14ac:dyDescent="0.2">
      <c r="A577" s="4" t="s">
        <v>513</v>
      </c>
      <c r="B577" s="2" t="s">
        <v>512</v>
      </c>
      <c r="C577" s="2" t="s">
        <v>514</v>
      </c>
      <c r="D577" s="2" t="s">
        <v>5</v>
      </c>
      <c r="E577" s="7">
        <f>E578+E581+E583</f>
        <v>4262424.0699999994</v>
      </c>
      <c r="F577" s="7">
        <f>F578+F581+F583</f>
        <v>4253617.8500000006</v>
      </c>
      <c r="G577" s="8">
        <f t="shared" si="20"/>
        <v>99.793398783054471</v>
      </c>
      <c r="H577" s="14"/>
      <c r="I577" s="13"/>
      <c r="J577" s="13"/>
      <c r="K577" s="13"/>
      <c r="L577" s="13"/>
    </row>
    <row r="578" spans="1:12" ht="98.25" customHeight="1" x14ac:dyDescent="0.2">
      <c r="A578" s="4" t="s">
        <v>515</v>
      </c>
      <c r="B578" s="2" t="s">
        <v>512</v>
      </c>
      <c r="C578" s="2" t="s">
        <v>516</v>
      </c>
      <c r="D578" s="2" t="s">
        <v>5</v>
      </c>
      <c r="E578" s="7">
        <f>E579+E580</f>
        <v>4221592.0299999993</v>
      </c>
      <c r="F578" s="7">
        <f>F579+F580</f>
        <v>4212785.8100000005</v>
      </c>
      <c r="G578" s="8">
        <f t="shared" si="20"/>
        <v>99.791400496840552</v>
      </c>
      <c r="H578" s="14"/>
      <c r="I578" s="13"/>
      <c r="J578" s="13"/>
      <c r="K578" s="13"/>
      <c r="L578" s="13"/>
    </row>
    <row r="579" spans="1:12" ht="80.25" customHeight="1" x14ac:dyDescent="0.2">
      <c r="A579" s="4" t="s">
        <v>14</v>
      </c>
      <c r="B579" s="2" t="s">
        <v>512</v>
      </c>
      <c r="C579" s="2" t="s">
        <v>516</v>
      </c>
      <c r="D579" s="2" t="s">
        <v>15</v>
      </c>
      <c r="E579" s="7">
        <v>3265011.78</v>
      </c>
      <c r="F579" s="7">
        <v>3260179.77</v>
      </c>
      <c r="G579" s="8">
        <f t="shared" si="20"/>
        <v>99.852006353251198</v>
      </c>
      <c r="H579" s="14"/>
      <c r="I579" s="13"/>
      <c r="J579" s="13"/>
      <c r="K579" s="13"/>
      <c r="L579" s="13"/>
    </row>
    <row r="580" spans="1:12" ht="44.25" customHeight="1" x14ac:dyDescent="0.2">
      <c r="A580" s="4" t="s">
        <v>24</v>
      </c>
      <c r="B580" s="2" t="s">
        <v>512</v>
      </c>
      <c r="C580" s="2" t="s">
        <v>516</v>
      </c>
      <c r="D580" s="2" t="s">
        <v>25</v>
      </c>
      <c r="E580" s="7">
        <v>956580.25</v>
      </c>
      <c r="F580" s="7">
        <v>952606.04</v>
      </c>
      <c r="G580" s="8">
        <f t="shared" si="20"/>
        <v>99.584539822978797</v>
      </c>
      <c r="H580" s="14"/>
      <c r="I580" s="13"/>
      <c r="J580" s="13"/>
      <c r="K580" s="13"/>
      <c r="L580" s="13"/>
    </row>
    <row r="581" spans="1:12" ht="117" customHeight="1" x14ac:dyDescent="0.2">
      <c r="A581" s="4" t="s">
        <v>517</v>
      </c>
      <c r="B581" s="2" t="s">
        <v>512</v>
      </c>
      <c r="C581" s="2" t="s">
        <v>518</v>
      </c>
      <c r="D581" s="2" t="s">
        <v>5</v>
      </c>
      <c r="E581" s="7">
        <f>E582</f>
        <v>38013.14</v>
      </c>
      <c r="F581" s="7">
        <f>F582</f>
        <v>38013.14</v>
      </c>
      <c r="G581" s="8">
        <f t="shared" si="20"/>
        <v>100</v>
      </c>
      <c r="H581" s="14"/>
      <c r="I581" s="13"/>
      <c r="J581" s="13"/>
      <c r="K581" s="13"/>
      <c r="L581" s="13"/>
    </row>
    <row r="582" spans="1:12" ht="76.7" customHeight="1" x14ac:dyDescent="0.2">
      <c r="A582" s="4" t="s">
        <v>14</v>
      </c>
      <c r="B582" s="2" t="s">
        <v>512</v>
      </c>
      <c r="C582" s="2" t="s">
        <v>518</v>
      </c>
      <c r="D582" s="2" t="s">
        <v>15</v>
      </c>
      <c r="E582" s="7">
        <v>38013.14</v>
      </c>
      <c r="F582" s="7">
        <v>38013.14</v>
      </c>
      <c r="G582" s="8">
        <f t="shared" si="20"/>
        <v>100</v>
      </c>
      <c r="H582" s="14"/>
      <c r="I582" s="13"/>
      <c r="J582" s="13"/>
      <c r="K582" s="13"/>
      <c r="L582" s="13"/>
    </row>
    <row r="583" spans="1:12" ht="97.5" customHeight="1" x14ac:dyDescent="0.2">
      <c r="A583" s="4" t="s">
        <v>519</v>
      </c>
      <c r="B583" s="2" t="s">
        <v>512</v>
      </c>
      <c r="C583" s="2" t="s">
        <v>520</v>
      </c>
      <c r="D583" s="2" t="s">
        <v>5</v>
      </c>
      <c r="E583" s="7">
        <f>E584</f>
        <v>2818.9</v>
      </c>
      <c r="F583" s="7">
        <f>F584</f>
        <v>2818.9</v>
      </c>
      <c r="G583" s="8">
        <f t="shared" si="20"/>
        <v>100</v>
      </c>
      <c r="H583" s="14"/>
      <c r="I583" s="13"/>
      <c r="J583" s="13"/>
      <c r="K583" s="13"/>
      <c r="L583" s="13"/>
    </row>
    <row r="584" spans="1:12" ht="37.5" customHeight="1" x14ac:dyDescent="0.2">
      <c r="A584" s="4" t="s">
        <v>24</v>
      </c>
      <c r="B584" s="2" t="s">
        <v>512</v>
      </c>
      <c r="C584" s="2" t="s">
        <v>520</v>
      </c>
      <c r="D584" s="2" t="s">
        <v>25</v>
      </c>
      <c r="E584" s="7">
        <v>2818.9</v>
      </c>
      <c r="F584" s="7">
        <v>2818.9</v>
      </c>
      <c r="G584" s="8">
        <f t="shared" ref="G584:G647" si="22">F584/E584*100</f>
        <v>100</v>
      </c>
      <c r="H584" s="14"/>
      <c r="I584" s="13"/>
      <c r="J584" s="13"/>
      <c r="K584" s="13"/>
      <c r="L584" s="13"/>
    </row>
    <row r="585" spans="1:12" ht="63.95" customHeight="1" x14ac:dyDescent="0.2">
      <c r="A585" s="4" t="s">
        <v>30</v>
      </c>
      <c r="B585" s="2" t="s">
        <v>512</v>
      </c>
      <c r="C585" s="2" t="s">
        <v>31</v>
      </c>
      <c r="D585" s="2" t="s">
        <v>5</v>
      </c>
      <c r="E585" s="7">
        <f t="shared" ref="E585:F587" si="23">E586</f>
        <v>76000</v>
      </c>
      <c r="F585" s="7">
        <f t="shared" si="23"/>
        <v>76000</v>
      </c>
      <c r="G585" s="8">
        <f t="shared" si="22"/>
        <v>100</v>
      </c>
      <c r="H585" s="14"/>
      <c r="I585" s="13"/>
      <c r="J585" s="13"/>
      <c r="K585" s="13"/>
      <c r="L585" s="13"/>
    </row>
    <row r="586" spans="1:12" ht="33" customHeight="1" x14ac:dyDescent="0.2">
      <c r="A586" s="4" t="s">
        <v>99</v>
      </c>
      <c r="B586" s="2" t="s">
        <v>512</v>
      </c>
      <c r="C586" s="2" t="s">
        <v>100</v>
      </c>
      <c r="D586" s="2" t="s">
        <v>5</v>
      </c>
      <c r="E586" s="7">
        <f t="shared" si="23"/>
        <v>76000</v>
      </c>
      <c r="F586" s="7">
        <f t="shared" si="23"/>
        <v>76000</v>
      </c>
      <c r="G586" s="8">
        <f t="shared" si="22"/>
        <v>100</v>
      </c>
      <c r="H586" s="14"/>
      <c r="I586" s="13"/>
      <c r="J586" s="13"/>
      <c r="K586" s="13"/>
      <c r="L586" s="13"/>
    </row>
    <row r="587" spans="1:12" ht="63.95" customHeight="1" x14ac:dyDescent="0.2">
      <c r="A587" s="4" t="s">
        <v>101</v>
      </c>
      <c r="B587" s="2" t="s">
        <v>512</v>
      </c>
      <c r="C587" s="2" t="s">
        <v>102</v>
      </c>
      <c r="D587" s="2" t="s">
        <v>5</v>
      </c>
      <c r="E587" s="7">
        <f t="shared" si="23"/>
        <v>76000</v>
      </c>
      <c r="F587" s="7">
        <f t="shared" si="23"/>
        <v>76000</v>
      </c>
      <c r="G587" s="8">
        <f t="shared" si="22"/>
        <v>100</v>
      </c>
      <c r="H587" s="14"/>
      <c r="I587" s="13"/>
      <c r="J587" s="13"/>
      <c r="K587" s="13"/>
      <c r="L587" s="13"/>
    </row>
    <row r="588" spans="1:12" ht="40.700000000000003" customHeight="1" x14ac:dyDescent="0.2">
      <c r="A588" s="4" t="s">
        <v>24</v>
      </c>
      <c r="B588" s="2" t="s">
        <v>512</v>
      </c>
      <c r="C588" s="2" t="s">
        <v>102</v>
      </c>
      <c r="D588" s="2" t="s">
        <v>25</v>
      </c>
      <c r="E588" s="7">
        <v>76000</v>
      </c>
      <c r="F588" s="7">
        <v>76000</v>
      </c>
      <c r="G588" s="8">
        <f t="shared" si="22"/>
        <v>100</v>
      </c>
      <c r="H588" s="14"/>
      <c r="I588" s="13"/>
      <c r="J588" s="13"/>
      <c r="K588" s="13"/>
      <c r="L588" s="13"/>
    </row>
    <row r="589" spans="1:12" ht="31.7" customHeight="1" x14ac:dyDescent="0.2">
      <c r="A589" s="4" t="s">
        <v>521</v>
      </c>
      <c r="B589" s="2" t="s">
        <v>522</v>
      </c>
      <c r="C589" s="2" t="s">
        <v>5</v>
      </c>
      <c r="D589" s="2" t="s">
        <v>5</v>
      </c>
      <c r="E589" s="7">
        <f>E590+E595+E600</f>
        <v>16053826.129999999</v>
      </c>
      <c r="F589" s="7">
        <f>F590+F595+F600</f>
        <v>15365481.84</v>
      </c>
      <c r="G589" s="8">
        <f t="shared" si="22"/>
        <v>95.712272673031634</v>
      </c>
      <c r="H589" s="14"/>
      <c r="I589" s="13"/>
      <c r="J589" s="13"/>
      <c r="K589" s="13"/>
      <c r="L589" s="13"/>
    </row>
    <row r="590" spans="1:12" ht="28.5" customHeight="1" x14ac:dyDescent="0.2">
      <c r="A590" s="4" t="s">
        <v>523</v>
      </c>
      <c r="B590" s="2" t="s">
        <v>524</v>
      </c>
      <c r="C590" s="2" t="s">
        <v>5</v>
      </c>
      <c r="D590" s="2" t="s">
        <v>5</v>
      </c>
      <c r="E590" s="7">
        <f t="shared" ref="E590:F593" si="24">E591</f>
        <v>12565650.01</v>
      </c>
      <c r="F590" s="7">
        <f t="shared" si="24"/>
        <v>11913838.49</v>
      </c>
      <c r="G590" s="8">
        <f t="shared" si="22"/>
        <v>94.812751274456346</v>
      </c>
      <c r="H590" s="14"/>
      <c r="I590" s="13"/>
      <c r="J590" s="13"/>
      <c r="K590" s="13"/>
      <c r="L590" s="13"/>
    </row>
    <row r="591" spans="1:12" ht="54.95" customHeight="1" x14ac:dyDescent="0.2">
      <c r="A591" s="4" t="s">
        <v>30</v>
      </c>
      <c r="B591" s="2" t="s">
        <v>524</v>
      </c>
      <c r="C591" s="2" t="s">
        <v>31</v>
      </c>
      <c r="D591" s="2" t="s">
        <v>5</v>
      </c>
      <c r="E591" s="7">
        <f t="shared" si="24"/>
        <v>12565650.01</v>
      </c>
      <c r="F591" s="7">
        <f t="shared" si="24"/>
        <v>11913838.49</v>
      </c>
      <c r="G591" s="8">
        <f t="shared" si="22"/>
        <v>94.812751274456346</v>
      </c>
      <c r="H591" s="14"/>
      <c r="I591" s="13"/>
      <c r="J591" s="13"/>
      <c r="K591" s="13"/>
      <c r="L591" s="13"/>
    </row>
    <row r="592" spans="1:12" ht="46.5" customHeight="1" x14ac:dyDescent="0.2">
      <c r="A592" s="4" t="s">
        <v>525</v>
      </c>
      <c r="B592" s="2" t="s">
        <v>524</v>
      </c>
      <c r="C592" s="2" t="s">
        <v>526</v>
      </c>
      <c r="D592" s="2" t="s">
        <v>5</v>
      </c>
      <c r="E592" s="7">
        <f t="shared" si="24"/>
        <v>12565650.01</v>
      </c>
      <c r="F592" s="7">
        <f t="shared" si="24"/>
        <v>11913838.49</v>
      </c>
      <c r="G592" s="8">
        <f t="shared" si="22"/>
        <v>94.812751274456346</v>
      </c>
      <c r="H592" s="14"/>
      <c r="I592" s="13"/>
      <c r="J592" s="13"/>
      <c r="K592" s="13"/>
      <c r="L592" s="13"/>
    </row>
    <row r="593" spans="1:12" ht="88.5" customHeight="1" x14ac:dyDescent="0.2">
      <c r="A593" s="4" t="s">
        <v>527</v>
      </c>
      <c r="B593" s="2" t="s">
        <v>524</v>
      </c>
      <c r="C593" s="2" t="s">
        <v>528</v>
      </c>
      <c r="D593" s="2" t="s">
        <v>5</v>
      </c>
      <c r="E593" s="7">
        <f t="shared" si="24"/>
        <v>12565650.01</v>
      </c>
      <c r="F593" s="7">
        <f t="shared" si="24"/>
        <v>11913838.49</v>
      </c>
      <c r="G593" s="8">
        <f t="shared" si="22"/>
        <v>94.812751274456346</v>
      </c>
      <c r="H593" s="14"/>
      <c r="I593" s="13"/>
      <c r="J593" s="13"/>
      <c r="K593" s="13"/>
      <c r="L593" s="13"/>
    </row>
    <row r="594" spans="1:12" ht="35.25" customHeight="1" x14ac:dyDescent="0.2">
      <c r="A594" s="4" t="s">
        <v>315</v>
      </c>
      <c r="B594" s="2" t="s">
        <v>524</v>
      </c>
      <c r="C594" s="2" t="s">
        <v>528</v>
      </c>
      <c r="D594" s="2" t="s">
        <v>316</v>
      </c>
      <c r="E594" s="7">
        <v>12565650.01</v>
      </c>
      <c r="F594" s="7">
        <v>11913838.49</v>
      </c>
      <c r="G594" s="8">
        <f t="shared" si="22"/>
        <v>94.812751274456346</v>
      </c>
      <c r="H594" s="14"/>
      <c r="I594" s="13"/>
      <c r="J594" s="13"/>
      <c r="K594" s="13"/>
      <c r="L594" s="13"/>
    </row>
    <row r="595" spans="1:12" ht="36" customHeight="1" x14ac:dyDescent="0.2">
      <c r="A595" s="4" t="s">
        <v>529</v>
      </c>
      <c r="B595" s="2" t="s">
        <v>530</v>
      </c>
      <c r="C595" s="2" t="s">
        <v>5</v>
      </c>
      <c r="D595" s="2" t="s">
        <v>5</v>
      </c>
      <c r="E595" s="7">
        <f t="shared" ref="E595:F598" si="25">E596</f>
        <v>0</v>
      </c>
      <c r="F595" s="7">
        <f t="shared" si="25"/>
        <v>0</v>
      </c>
      <c r="G595" s="8" t="s">
        <v>591</v>
      </c>
      <c r="H595" s="14"/>
      <c r="I595" s="13"/>
      <c r="J595" s="13"/>
      <c r="K595" s="13"/>
      <c r="L595" s="13"/>
    </row>
    <row r="596" spans="1:12" ht="30.75" customHeight="1" x14ac:dyDescent="0.2">
      <c r="A596" s="4" t="s">
        <v>408</v>
      </c>
      <c r="B596" s="2" t="s">
        <v>530</v>
      </c>
      <c r="C596" s="2" t="s">
        <v>409</v>
      </c>
      <c r="D596" s="2" t="s">
        <v>5</v>
      </c>
      <c r="E596" s="7">
        <f t="shared" si="25"/>
        <v>0</v>
      </c>
      <c r="F596" s="7">
        <f t="shared" si="25"/>
        <v>0</v>
      </c>
      <c r="G596" s="8" t="s">
        <v>591</v>
      </c>
      <c r="H596" s="14"/>
      <c r="I596" s="13"/>
      <c r="J596" s="13"/>
      <c r="K596" s="13"/>
      <c r="L596" s="13"/>
    </row>
    <row r="597" spans="1:12" ht="42" customHeight="1" x14ac:dyDescent="0.2">
      <c r="A597" s="4" t="s">
        <v>531</v>
      </c>
      <c r="B597" s="2" t="s">
        <v>530</v>
      </c>
      <c r="C597" s="2" t="s">
        <v>532</v>
      </c>
      <c r="D597" s="2" t="s">
        <v>5</v>
      </c>
      <c r="E597" s="7">
        <f t="shared" si="25"/>
        <v>0</v>
      </c>
      <c r="F597" s="7">
        <f t="shared" si="25"/>
        <v>0</v>
      </c>
      <c r="G597" s="8" t="s">
        <v>591</v>
      </c>
      <c r="H597" s="14"/>
      <c r="I597" s="13"/>
      <c r="J597" s="13"/>
      <c r="K597" s="13"/>
      <c r="L597" s="13"/>
    </row>
    <row r="598" spans="1:12" ht="89.25" customHeight="1" x14ac:dyDescent="0.2">
      <c r="A598" s="4" t="s">
        <v>533</v>
      </c>
      <c r="B598" s="2" t="s">
        <v>530</v>
      </c>
      <c r="C598" s="2" t="s">
        <v>534</v>
      </c>
      <c r="D598" s="2" t="s">
        <v>5</v>
      </c>
      <c r="E598" s="7">
        <f t="shared" si="25"/>
        <v>0</v>
      </c>
      <c r="F598" s="7">
        <f t="shared" si="25"/>
        <v>0</v>
      </c>
      <c r="G598" s="8" t="s">
        <v>591</v>
      </c>
      <c r="H598" s="14"/>
      <c r="I598" s="13"/>
      <c r="J598" s="13"/>
      <c r="K598" s="13"/>
      <c r="L598" s="13"/>
    </row>
    <row r="599" spans="1:12" ht="37.5" customHeight="1" x14ac:dyDescent="0.2">
      <c r="A599" s="4" t="s">
        <v>315</v>
      </c>
      <c r="B599" s="2" t="s">
        <v>530</v>
      </c>
      <c r="C599" s="2" t="s">
        <v>534</v>
      </c>
      <c r="D599" s="2" t="s">
        <v>316</v>
      </c>
      <c r="E599" s="7">
        <v>0</v>
      </c>
      <c r="F599" s="7">
        <v>0</v>
      </c>
      <c r="G599" s="8" t="s">
        <v>591</v>
      </c>
      <c r="H599" s="14"/>
      <c r="I599" s="13"/>
      <c r="J599" s="13"/>
      <c r="K599" s="13"/>
      <c r="L599" s="13"/>
    </row>
    <row r="600" spans="1:12" ht="33" customHeight="1" x14ac:dyDescent="0.2">
      <c r="A600" s="4" t="s">
        <v>535</v>
      </c>
      <c r="B600" s="2" t="s">
        <v>536</v>
      </c>
      <c r="C600" s="2" t="s">
        <v>5</v>
      </c>
      <c r="D600" s="2" t="s">
        <v>5</v>
      </c>
      <c r="E600" s="7">
        <f t="shared" ref="E600:F602" si="26">E601</f>
        <v>3488176.12</v>
      </c>
      <c r="F600" s="7">
        <f t="shared" si="26"/>
        <v>3451643.35</v>
      </c>
      <c r="G600" s="8">
        <f t="shared" si="22"/>
        <v>98.952668422029106</v>
      </c>
      <c r="H600" s="14"/>
      <c r="I600" s="13"/>
      <c r="J600" s="13"/>
      <c r="K600" s="13"/>
      <c r="L600" s="13"/>
    </row>
    <row r="601" spans="1:12" ht="42.75" customHeight="1" x14ac:dyDescent="0.2">
      <c r="A601" s="4" t="s">
        <v>277</v>
      </c>
      <c r="B601" s="2" t="s">
        <v>536</v>
      </c>
      <c r="C601" s="2" t="s">
        <v>278</v>
      </c>
      <c r="D601" s="2" t="s">
        <v>5</v>
      </c>
      <c r="E601" s="7">
        <f t="shared" si="26"/>
        <v>3488176.12</v>
      </c>
      <c r="F601" s="7">
        <f t="shared" si="26"/>
        <v>3451643.35</v>
      </c>
      <c r="G601" s="8">
        <f t="shared" si="22"/>
        <v>98.952668422029106</v>
      </c>
      <c r="H601" s="14"/>
      <c r="I601" s="13"/>
      <c r="J601" s="13"/>
      <c r="K601" s="13"/>
      <c r="L601" s="13"/>
    </row>
    <row r="602" spans="1:12" ht="27.95" customHeight="1" x14ac:dyDescent="0.2">
      <c r="A602" s="4" t="s">
        <v>279</v>
      </c>
      <c r="B602" s="2" t="s">
        <v>536</v>
      </c>
      <c r="C602" s="2" t="s">
        <v>280</v>
      </c>
      <c r="D602" s="2" t="s">
        <v>5</v>
      </c>
      <c r="E602" s="7">
        <f t="shared" si="26"/>
        <v>3488176.12</v>
      </c>
      <c r="F602" s="7">
        <f t="shared" si="26"/>
        <v>3451643.35</v>
      </c>
      <c r="G602" s="8">
        <f t="shared" si="22"/>
        <v>98.952668422029106</v>
      </c>
      <c r="H602" s="14"/>
      <c r="I602" s="13"/>
      <c r="J602" s="13"/>
      <c r="K602" s="13"/>
      <c r="L602" s="13"/>
    </row>
    <row r="603" spans="1:12" ht="84.75" customHeight="1" x14ac:dyDescent="0.2">
      <c r="A603" s="4" t="s">
        <v>420</v>
      </c>
      <c r="B603" s="2" t="s">
        <v>536</v>
      </c>
      <c r="C603" s="2" t="s">
        <v>421</v>
      </c>
      <c r="D603" s="2" t="s">
        <v>5</v>
      </c>
      <c r="E603" s="7">
        <f>E604+E605</f>
        <v>3488176.12</v>
      </c>
      <c r="F603" s="7">
        <f>F604+F605</f>
        <v>3451643.35</v>
      </c>
      <c r="G603" s="8">
        <f t="shared" si="22"/>
        <v>98.952668422029106</v>
      </c>
      <c r="H603" s="14"/>
      <c r="I603" s="13"/>
      <c r="J603" s="13"/>
      <c r="K603" s="13"/>
      <c r="L603" s="13"/>
    </row>
    <row r="604" spans="1:12" ht="40.700000000000003" customHeight="1" x14ac:dyDescent="0.2">
      <c r="A604" s="4" t="s">
        <v>24</v>
      </c>
      <c r="B604" s="2" t="s">
        <v>536</v>
      </c>
      <c r="C604" s="2" t="s">
        <v>421</v>
      </c>
      <c r="D604" s="2" t="s">
        <v>25</v>
      </c>
      <c r="E604" s="7">
        <v>75000</v>
      </c>
      <c r="F604" s="7">
        <v>38467.230000000003</v>
      </c>
      <c r="G604" s="8">
        <f t="shared" si="22"/>
        <v>51.289640000000006</v>
      </c>
      <c r="H604" s="14"/>
      <c r="I604" s="13"/>
      <c r="J604" s="13"/>
      <c r="K604" s="13"/>
      <c r="L604" s="13"/>
    </row>
    <row r="605" spans="1:12" ht="37.5" customHeight="1" x14ac:dyDescent="0.2">
      <c r="A605" s="4" t="s">
        <v>315</v>
      </c>
      <c r="B605" s="2" t="s">
        <v>536</v>
      </c>
      <c r="C605" s="2" t="s">
        <v>421</v>
      </c>
      <c r="D605" s="2" t="s">
        <v>316</v>
      </c>
      <c r="E605" s="7">
        <v>3413176.12</v>
      </c>
      <c r="F605" s="7">
        <v>3413176.12</v>
      </c>
      <c r="G605" s="8">
        <f t="shared" si="22"/>
        <v>100</v>
      </c>
      <c r="H605" s="14"/>
      <c r="I605" s="13"/>
      <c r="J605" s="13"/>
      <c r="K605" s="13"/>
      <c r="L605" s="13"/>
    </row>
    <row r="606" spans="1:12" ht="33.75" customHeight="1" x14ac:dyDescent="0.2">
      <c r="A606" s="4" t="s">
        <v>537</v>
      </c>
      <c r="B606" s="2" t="s">
        <v>538</v>
      </c>
      <c r="C606" s="2" t="s">
        <v>5</v>
      </c>
      <c r="D606" s="2" t="s">
        <v>5</v>
      </c>
      <c r="E606" s="7">
        <f>E607</f>
        <v>1106140</v>
      </c>
      <c r="F606" s="7">
        <f>F607</f>
        <v>1105978</v>
      </c>
      <c r="G606" s="8">
        <f t="shared" si="22"/>
        <v>99.985354475925291</v>
      </c>
      <c r="H606" s="14"/>
      <c r="I606" s="13"/>
      <c r="J606" s="13"/>
      <c r="K606" s="13"/>
      <c r="L606" s="13"/>
    </row>
    <row r="607" spans="1:12" ht="27.95" customHeight="1" x14ac:dyDescent="0.2">
      <c r="A607" s="4" t="s">
        <v>539</v>
      </c>
      <c r="B607" s="2" t="s">
        <v>540</v>
      </c>
      <c r="C607" s="2" t="s">
        <v>5</v>
      </c>
      <c r="D607" s="2" t="s">
        <v>5</v>
      </c>
      <c r="E607" s="7">
        <f>E608+E612+E616</f>
        <v>1106140</v>
      </c>
      <c r="F607" s="7">
        <f>F608+F612+F616</f>
        <v>1105978</v>
      </c>
      <c r="G607" s="8">
        <f t="shared" si="22"/>
        <v>99.985354475925291</v>
      </c>
      <c r="H607" s="14"/>
      <c r="I607" s="13"/>
      <c r="J607" s="13"/>
      <c r="K607" s="13"/>
      <c r="L607" s="13"/>
    </row>
    <row r="608" spans="1:12" ht="56.25" customHeight="1" x14ac:dyDescent="0.2">
      <c r="A608" s="4" t="s">
        <v>73</v>
      </c>
      <c r="B608" s="2" t="s">
        <v>540</v>
      </c>
      <c r="C608" s="2" t="s">
        <v>74</v>
      </c>
      <c r="D608" s="2" t="s">
        <v>5</v>
      </c>
      <c r="E608" s="7">
        <f t="shared" ref="E608:F610" si="27">E609</f>
        <v>206162</v>
      </c>
      <c r="F608" s="7">
        <f t="shared" si="27"/>
        <v>206000</v>
      </c>
      <c r="G608" s="8">
        <f t="shared" si="22"/>
        <v>99.921421018422407</v>
      </c>
      <c r="H608" s="14"/>
      <c r="I608" s="13"/>
      <c r="J608" s="13"/>
      <c r="K608" s="13"/>
      <c r="L608" s="13"/>
    </row>
    <row r="609" spans="1:12" ht="48" customHeight="1" x14ac:dyDescent="0.2">
      <c r="A609" s="4" t="s">
        <v>303</v>
      </c>
      <c r="B609" s="2" t="s">
        <v>540</v>
      </c>
      <c r="C609" s="2" t="s">
        <v>304</v>
      </c>
      <c r="D609" s="2" t="s">
        <v>5</v>
      </c>
      <c r="E609" s="7">
        <f t="shared" si="27"/>
        <v>206162</v>
      </c>
      <c r="F609" s="7">
        <f t="shared" si="27"/>
        <v>206000</v>
      </c>
      <c r="G609" s="8">
        <f t="shared" si="22"/>
        <v>99.921421018422407</v>
      </c>
      <c r="H609" s="14"/>
      <c r="I609" s="13"/>
      <c r="J609" s="13"/>
      <c r="K609" s="13"/>
      <c r="L609" s="13"/>
    </row>
    <row r="610" spans="1:12" ht="141" customHeight="1" x14ac:dyDescent="0.2">
      <c r="A610" s="4" t="s">
        <v>305</v>
      </c>
      <c r="B610" s="2" t="s">
        <v>540</v>
      </c>
      <c r="C610" s="2" t="s">
        <v>306</v>
      </c>
      <c r="D610" s="2" t="s">
        <v>5</v>
      </c>
      <c r="E610" s="7">
        <f t="shared" si="27"/>
        <v>206162</v>
      </c>
      <c r="F610" s="7">
        <f t="shared" si="27"/>
        <v>206000</v>
      </c>
      <c r="G610" s="8">
        <f t="shared" si="22"/>
        <v>99.921421018422407</v>
      </c>
      <c r="H610" s="14"/>
      <c r="I610" s="13"/>
      <c r="J610" s="13"/>
      <c r="K610" s="13"/>
      <c r="L610" s="13"/>
    </row>
    <row r="611" spans="1:12" ht="39.75" customHeight="1" x14ac:dyDescent="0.2">
      <c r="A611" s="4" t="s">
        <v>24</v>
      </c>
      <c r="B611" s="2" t="s">
        <v>540</v>
      </c>
      <c r="C611" s="2" t="s">
        <v>306</v>
      </c>
      <c r="D611" s="2" t="s">
        <v>25</v>
      </c>
      <c r="E611" s="7">
        <v>206162</v>
      </c>
      <c r="F611" s="7">
        <v>206000</v>
      </c>
      <c r="G611" s="8">
        <f t="shared" si="22"/>
        <v>99.921421018422407</v>
      </c>
      <c r="H611" s="14"/>
      <c r="I611" s="13"/>
      <c r="J611" s="13"/>
      <c r="K611" s="13"/>
      <c r="L611" s="13"/>
    </row>
    <row r="612" spans="1:12" ht="42.75" customHeight="1" x14ac:dyDescent="0.2">
      <c r="A612" s="4" t="s">
        <v>364</v>
      </c>
      <c r="B612" s="2" t="s">
        <v>540</v>
      </c>
      <c r="C612" s="2" t="s">
        <v>365</v>
      </c>
      <c r="D612" s="2" t="s">
        <v>5</v>
      </c>
      <c r="E612" s="7">
        <f t="shared" ref="E612:F614" si="28">E613</f>
        <v>869978</v>
      </c>
      <c r="F612" s="7">
        <f t="shared" si="28"/>
        <v>869978</v>
      </c>
      <c r="G612" s="8">
        <f t="shared" si="22"/>
        <v>100</v>
      </c>
      <c r="H612" s="14"/>
      <c r="I612" s="13"/>
      <c r="J612" s="13"/>
      <c r="K612" s="13"/>
      <c r="L612" s="13"/>
    </row>
    <row r="613" spans="1:12" ht="42.75" customHeight="1" x14ac:dyDescent="0.2">
      <c r="A613" s="4" t="s">
        <v>541</v>
      </c>
      <c r="B613" s="2" t="s">
        <v>540</v>
      </c>
      <c r="C613" s="2" t="s">
        <v>542</v>
      </c>
      <c r="D613" s="2" t="s">
        <v>5</v>
      </c>
      <c r="E613" s="7">
        <f t="shared" si="28"/>
        <v>869978</v>
      </c>
      <c r="F613" s="7">
        <f t="shared" si="28"/>
        <v>869978</v>
      </c>
      <c r="G613" s="8">
        <f t="shared" si="22"/>
        <v>100</v>
      </c>
      <c r="H613" s="14"/>
      <c r="I613" s="13"/>
      <c r="J613" s="13"/>
      <c r="K613" s="13"/>
      <c r="L613" s="13"/>
    </row>
    <row r="614" spans="1:12" ht="109.5" customHeight="1" x14ac:dyDescent="0.2">
      <c r="A614" s="4" t="s">
        <v>543</v>
      </c>
      <c r="B614" s="2" t="s">
        <v>540</v>
      </c>
      <c r="C614" s="2" t="s">
        <v>544</v>
      </c>
      <c r="D614" s="2" t="s">
        <v>5</v>
      </c>
      <c r="E614" s="7">
        <f t="shared" si="28"/>
        <v>869978</v>
      </c>
      <c r="F614" s="7">
        <f t="shared" si="28"/>
        <v>869978</v>
      </c>
      <c r="G614" s="8">
        <f t="shared" si="22"/>
        <v>100</v>
      </c>
      <c r="H614" s="14"/>
      <c r="I614" s="13"/>
      <c r="J614" s="13"/>
      <c r="K614" s="13"/>
      <c r="L614" s="13"/>
    </row>
    <row r="615" spans="1:12" ht="41.25" customHeight="1" x14ac:dyDescent="0.2">
      <c r="A615" s="4" t="s">
        <v>24</v>
      </c>
      <c r="B615" s="2" t="s">
        <v>540</v>
      </c>
      <c r="C615" s="2" t="s">
        <v>544</v>
      </c>
      <c r="D615" s="2" t="s">
        <v>25</v>
      </c>
      <c r="E615" s="7">
        <v>869978</v>
      </c>
      <c r="F615" s="7">
        <v>869978</v>
      </c>
      <c r="G615" s="8">
        <f t="shared" si="22"/>
        <v>100</v>
      </c>
      <c r="H615" s="14"/>
      <c r="I615" s="13"/>
      <c r="J615" s="13"/>
      <c r="K615" s="13"/>
      <c r="L615" s="13"/>
    </row>
    <row r="616" spans="1:12" ht="49.7" customHeight="1" x14ac:dyDescent="0.2">
      <c r="A616" s="4" t="s">
        <v>30</v>
      </c>
      <c r="B616" s="2" t="s">
        <v>540</v>
      </c>
      <c r="C616" s="2" t="s">
        <v>31</v>
      </c>
      <c r="D616" s="2" t="s">
        <v>5</v>
      </c>
      <c r="E616" s="7">
        <f t="shared" ref="E616:F618" si="29">E617</f>
        <v>30000</v>
      </c>
      <c r="F616" s="7">
        <f t="shared" si="29"/>
        <v>30000</v>
      </c>
      <c r="G616" s="8">
        <f t="shared" si="22"/>
        <v>100</v>
      </c>
      <c r="H616" s="14"/>
      <c r="I616" s="13"/>
      <c r="J616" s="13"/>
      <c r="K616" s="13"/>
      <c r="L616" s="13"/>
    </row>
    <row r="617" spans="1:12" ht="34.5" customHeight="1" x14ac:dyDescent="0.2">
      <c r="A617" s="4" t="s">
        <v>99</v>
      </c>
      <c r="B617" s="2" t="s">
        <v>540</v>
      </c>
      <c r="C617" s="2" t="s">
        <v>100</v>
      </c>
      <c r="D617" s="2" t="s">
        <v>5</v>
      </c>
      <c r="E617" s="7">
        <f t="shared" si="29"/>
        <v>30000</v>
      </c>
      <c r="F617" s="7">
        <f t="shared" si="29"/>
        <v>30000</v>
      </c>
      <c r="G617" s="8">
        <f t="shared" si="22"/>
        <v>100</v>
      </c>
      <c r="H617" s="14"/>
      <c r="I617" s="13"/>
      <c r="J617" s="13"/>
      <c r="K617" s="13"/>
      <c r="L617" s="13"/>
    </row>
    <row r="618" spans="1:12" ht="69.75" customHeight="1" x14ac:dyDescent="0.2">
      <c r="A618" s="4" t="s">
        <v>101</v>
      </c>
      <c r="B618" s="2" t="s">
        <v>540</v>
      </c>
      <c r="C618" s="2" t="s">
        <v>102</v>
      </c>
      <c r="D618" s="2" t="s">
        <v>5</v>
      </c>
      <c r="E618" s="7">
        <f t="shared" si="29"/>
        <v>30000</v>
      </c>
      <c r="F618" s="7">
        <f t="shared" si="29"/>
        <v>30000</v>
      </c>
      <c r="G618" s="8">
        <f t="shared" si="22"/>
        <v>100</v>
      </c>
      <c r="H618" s="14"/>
      <c r="I618" s="13"/>
      <c r="J618" s="13"/>
      <c r="K618" s="13"/>
      <c r="L618" s="13"/>
    </row>
    <row r="619" spans="1:12" ht="41.25" customHeight="1" x14ac:dyDescent="0.2">
      <c r="A619" s="4" t="s">
        <v>24</v>
      </c>
      <c r="B619" s="2" t="s">
        <v>540</v>
      </c>
      <c r="C619" s="2" t="s">
        <v>102</v>
      </c>
      <c r="D619" s="2" t="s">
        <v>25</v>
      </c>
      <c r="E619" s="7">
        <v>30000</v>
      </c>
      <c r="F619" s="7">
        <v>30000</v>
      </c>
      <c r="G619" s="8">
        <f t="shared" si="22"/>
        <v>100</v>
      </c>
      <c r="H619" s="14"/>
      <c r="I619" s="13"/>
      <c r="J619" s="13"/>
      <c r="K619" s="13"/>
      <c r="L619" s="13"/>
    </row>
    <row r="620" spans="1:12" ht="33" customHeight="1" x14ac:dyDescent="0.2">
      <c r="A620" s="4" t="s">
        <v>545</v>
      </c>
      <c r="B620" s="2" t="s">
        <v>546</v>
      </c>
      <c r="C620" s="2" t="s">
        <v>5</v>
      </c>
      <c r="D620" s="2" t="s">
        <v>5</v>
      </c>
      <c r="E620" s="7">
        <f t="shared" ref="E620:F624" si="30">E621</f>
        <v>1439280.52</v>
      </c>
      <c r="F620" s="7">
        <f t="shared" si="30"/>
        <v>1439280.52</v>
      </c>
      <c r="G620" s="8">
        <f t="shared" si="22"/>
        <v>100</v>
      </c>
      <c r="H620" s="14"/>
      <c r="I620" s="13"/>
      <c r="J620" s="13"/>
      <c r="K620" s="13"/>
      <c r="L620" s="13"/>
    </row>
    <row r="621" spans="1:12" ht="30" customHeight="1" x14ac:dyDescent="0.2">
      <c r="A621" s="4" t="s">
        <v>547</v>
      </c>
      <c r="B621" s="2" t="s">
        <v>548</v>
      </c>
      <c r="C621" s="2" t="s">
        <v>5</v>
      </c>
      <c r="D621" s="2" t="s">
        <v>5</v>
      </c>
      <c r="E621" s="7">
        <f t="shared" si="30"/>
        <v>1439280.52</v>
      </c>
      <c r="F621" s="7">
        <f t="shared" si="30"/>
        <v>1439280.52</v>
      </c>
      <c r="G621" s="8">
        <f t="shared" si="22"/>
        <v>100</v>
      </c>
      <c r="H621" s="14"/>
      <c r="I621" s="13"/>
      <c r="J621" s="13"/>
      <c r="K621" s="13"/>
      <c r="L621" s="13"/>
    </row>
    <row r="622" spans="1:12" ht="76.7" customHeight="1" x14ac:dyDescent="0.2">
      <c r="A622" s="4" t="s">
        <v>549</v>
      </c>
      <c r="B622" s="2" t="s">
        <v>548</v>
      </c>
      <c r="C622" s="2" t="s">
        <v>550</v>
      </c>
      <c r="D622" s="2" t="s">
        <v>5</v>
      </c>
      <c r="E622" s="7">
        <f t="shared" si="30"/>
        <v>1439280.52</v>
      </c>
      <c r="F622" s="7">
        <f t="shared" si="30"/>
        <v>1439280.52</v>
      </c>
      <c r="G622" s="8">
        <f t="shared" si="22"/>
        <v>100</v>
      </c>
      <c r="H622" s="14"/>
      <c r="I622" s="13"/>
      <c r="J622" s="13"/>
      <c r="K622" s="13"/>
      <c r="L622" s="13"/>
    </row>
    <row r="623" spans="1:12" ht="126" customHeight="1" x14ac:dyDescent="0.2">
      <c r="A623" s="4" t="s">
        <v>551</v>
      </c>
      <c r="B623" s="2" t="s">
        <v>548</v>
      </c>
      <c r="C623" s="2" t="s">
        <v>552</v>
      </c>
      <c r="D623" s="2" t="s">
        <v>5</v>
      </c>
      <c r="E623" s="7">
        <f t="shared" si="30"/>
        <v>1439280.52</v>
      </c>
      <c r="F623" s="7">
        <f t="shared" si="30"/>
        <v>1439280.52</v>
      </c>
      <c r="G623" s="8">
        <f t="shared" si="22"/>
        <v>100</v>
      </c>
      <c r="H623" s="14"/>
      <c r="I623" s="13"/>
      <c r="J623" s="13"/>
      <c r="K623" s="13"/>
      <c r="L623" s="13"/>
    </row>
    <row r="624" spans="1:12" ht="176.25" customHeight="1" x14ac:dyDescent="0.2">
      <c r="A624" s="4" t="s">
        <v>553</v>
      </c>
      <c r="B624" s="2" t="s">
        <v>548</v>
      </c>
      <c r="C624" s="2" t="s">
        <v>554</v>
      </c>
      <c r="D624" s="2" t="s">
        <v>5</v>
      </c>
      <c r="E624" s="7">
        <f t="shared" si="30"/>
        <v>1439280.52</v>
      </c>
      <c r="F624" s="7">
        <f t="shared" si="30"/>
        <v>1439280.52</v>
      </c>
      <c r="G624" s="8">
        <f t="shared" si="22"/>
        <v>100</v>
      </c>
      <c r="H624" s="14"/>
      <c r="I624" s="13"/>
      <c r="J624" s="13"/>
      <c r="K624" s="13"/>
      <c r="L624" s="13"/>
    </row>
    <row r="625" spans="1:12" ht="36" customHeight="1" x14ac:dyDescent="0.2">
      <c r="A625" s="4" t="s">
        <v>40</v>
      </c>
      <c r="B625" s="2" t="s">
        <v>548</v>
      </c>
      <c r="C625" s="2" t="s">
        <v>554</v>
      </c>
      <c r="D625" s="2" t="s">
        <v>41</v>
      </c>
      <c r="E625" s="7">
        <v>1439280.52</v>
      </c>
      <c r="F625" s="7">
        <v>1439280.52</v>
      </c>
      <c r="G625" s="8">
        <f t="shared" si="22"/>
        <v>100</v>
      </c>
      <c r="H625" s="14"/>
      <c r="I625" s="13"/>
      <c r="J625" s="13"/>
      <c r="K625" s="13"/>
      <c r="L625" s="13"/>
    </row>
    <row r="626" spans="1:12" ht="37.5" customHeight="1" x14ac:dyDescent="0.2">
      <c r="A626" s="4" t="s">
        <v>555</v>
      </c>
      <c r="B626" s="2" t="s">
        <v>556</v>
      </c>
      <c r="C626" s="2" t="s">
        <v>5</v>
      </c>
      <c r="D626" s="2" t="s">
        <v>5</v>
      </c>
      <c r="E626" s="7">
        <f t="shared" ref="E626:F630" si="31">E627</f>
        <v>37080.07</v>
      </c>
      <c r="F626" s="7">
        <f t="shared" si="31"/>
        <v>37063.839999999997</v>
      </c>
      <c r="G626" s="8">
        <f t="shared" si="22"/>
        <v>99.956229856092492</v>
      </c>
      <c r="H626" s="14"/>
      <c r="I626" s="13"/>
      <c r="J626" s="13"/>
      <c r="K626" s="13"/>
      <c r="L626" s="13"/>
    </row>
    <row r="627" spans="1:12" ht="41.25" customHeight="1" x14ac:dyDescent="0.2">
      <c r="A627" s="4" t="s">
        <v>557</v>
      </c>
      <c r="B627" s="2" t="s">
        <v>558</v>
      </c>
      <c r="C627" s="2" t="s">
        <v>5</v>
      </c>
      <c r="D627" s="2" t="s">
        <v>5</v>
      </c>
      <c r="E627" s="7">
        <f t="shared" si="31"/>
        <v>37080.07</v>
      </c>
      <c r="F627" s="7">
        <f t="shared" si="31"/>
        <v>37063.839999999997</v>
      </c>
      <c r="G627" s="8">
        <f t="shared" si="22"/>
        <v>99.956229856092492</v>
      </c>
      <c r="H627" s="14"/>
      <c r="I627" s="13"/>
      <c r="J627" s="13"/>
      <c r="K627" s="13"/>
      <c r="L627" s="13"/>
    </row>
    <row r="628" spans="1:12" ht="41.25" customHeight="1" x14ac:dyDescent="0.2">
      <c r="A628" s="4" t="s">
        <v>50</v>
      </c>
      <c r="B628" s="2" t="s">
        <v>558</v>
      </c>
      <c r="C628" s="2" t="s">
        <v>51</v>
      </c>
      <c r="D628" s="2" t="s">
        <v>5</v>
      </c>
      <c r="E628" s="7">
        <f t="shared" si="31"/>
        <v>37080.07</v>
      </c>
      <c r="F628" s="7">
        <f t="shared" si="31"/>
        <v>37063.839999999997</v>
      </c>
      <c r="G628" s="8">
        <f t="shared" si="22"/>
        <v>99.956229856092492</v>
      </c>
      <c r="H628" s="14"/>
      <c r="I628" s="13"/>
      <c r="J628" s="13"/>
      <c r="K628" s="13"/>
      <c r="L628" s="13"/>
    </row>
    <row r="629" spans="1:12" ht="40.700000000000003" customHeight="1" x14ac:dyDescent="0.2">
      <c r="A629" s="4" t="s">
        <v>559</v>
      </c>
      <c r="B629" s="2" t="s">
        <v>558</v>
      </c>
      <c r="C629" s="2" t="s">
        <v>560</v>
      </c>
      <c r="D629" s="2" t="s">
        <v>5</v>
      </c>
      <c r="E629" s="7">
        <f t="shared" si="31"/>
        <v>37080.07</v>
      </c>
      <c r="F629" s="7">
        <f t="shared" si="31"/>
        <v>37063.839999999997</v>
      </c>
      <c r="G629" s="8">
        <f t="shared" si="22"/>
        <v>99.956229856092492</v>
      </c>
      <c r="H629" s="14"/>
      <c r="I629" s="13"/>
      <c r="J629" s="13"/>
      <c r="K629" s="13"/>
      <c r="L629" s="13"/>
    </row>
    <row r="630" spans="1:12" ht="92.25" customHeight="1" x14ac:dyDescent="0.2">
      <c r="A630" s="4" t="s">
        <v>561</v>
      </c>
      <c r="B630" s="2" t="s">
        <v>558</v>
      </c>
      <c r="C630" s="2" t="s">
        <v>562</v>
      </c>
      <c r="D630" s="2" t="s">
        <v>5</v>
      </c>
      <c r="E630" s="7">
        <f t="shared" si="31"/>
        <v>37080.07</v>
      </c>
      <c r="F630" s="7">
        <f t="shared" si="31"/>
        <v>37063.839999999997</v>
      </c>
      <c r="G630" s="8">
        <f t="shared" si="22"/>
        <v>99.956229856092492</v>
      </c>
      <c r="H630" s="14"/>
      <c r="I630" s="13"/>
      <c r="J630" s="13"/>
      <c r="K630" s="13"/>
      <c r="L630" s="13"/>
    </row>
    <row r="631" spans="1:12" ht="40.700000000000003" customHeight="1" x14ac:dyDescent="0.2">
      <c r="A631" s="4" t="s">
        <v>563</v>
      </c>
      <c r="B631" s="2" t="s">
        <v>558</v>
      </c>
      <c r="C631" s="2" t="s">
        <v>562</v>
      </c>
      <c r="D631" s="2" t="s">
        <v>564</v>
      </c>
      <c r="E631" s="7">
        <v>37080.07</v>
      </c>
      <c r="F631" s="7">
        <v>37063.839999999997</v>
      </c>
      <c r="G631" s="8">
        <f t="shared" si="22"/>
        <v>99.956229856092492</v>
      </c>
      <c r="H631" s="14"/>
      <c r="I631" s="13"/>
      <c r="J631" s="13"/>
      <c r="K631" s="13"/>
      <c r="L631" s="13"/>
    </row>
    <row r="632" spans="1:12" ht="63.95" customHeight="1" x14ac:dyDescent="0.2">
      <c r="A632" s="4" t="s">
        <v>565</v>
      </c>
      <c r="B632" s="2" t="s">
        <v>566</v>
      </c>
      <c r="C632" s="2" t="s">
        <v>5</v>
      </c>
      <c r="D632" s="2" t="s">
        <v>5</v>
      </c>
      <c r="E632" s="7">
        <f>E633+E641</f>
        <v>83530391.219999999</v>
      </c>
      <c r="F632" s="7">
        <f>F633+F641</f>
        <v>83530391.219999999</v>
      </c>
      <c r="G632" s="8">
        <f t="shared" si="22"/>
        <v>100</v>
      </c>
      <c r="H632" s="14"/>
      <c r="I632" s="13"/>
      <c r="J632" s="13"/>
      <c r="K632" s="13"/>
      <c r="L632" s="13"/>
    </row>
    <row r="633" spans="1:12" ht="54.95" customHeight="1" x14ac:dyDescent="0.2">
      <c r="A633" s="4" t="s">
        <v>567</v>
      </c>
      <c r="B633" s="2" t="s">
        <v>568</v>
      </c>
      <c r="C633" s="2" t="s">
        <v>5</v>
      </c>
      <c r="D633" s="2" t="s">
        <v>5</v>
      </c>
      <c r="E633" s="7">
        <f>E634</f>
        <v>79648152</v>
      </c>
      <c r="F633" s="7">
        <f>F634</f>
        <v>79648152</v>
      </c>
      <c r="G633" s="8">
        <f t="shared" si="22"/>
        <v>100</v>
      </c>
      <c r="H633" s="14"/>
      <c r="I633" s="13"/>
      <c r="J633" s="13"/>
      <c r="K633" s="13"/>
      <c r="L633" s="13"/>
    </row>
    <row r="634" spans="1:12" ht="43.5" customHeight="1" x14ac:dyDescent="0.2">
      <c r="A634" s="4" t="s">
        <v>50</v>
      </c>
      <c r="B634" s="2" t="s">
        <v>568</v>
      </c>
      <c r="C634" s="2" t="s">
        <v>51</v>
      </c>
      <c r="D634" s="2" t="s">
        <v>5</v>
      </c>
      <c r="E634" s="7">
        <f>E635+E638</f>
        <v>79648152</v>
      </c>
      <c r="F634" s="7">
        <f>F635+F638</f>
        <v>79648152</v>
      </c>
      <c r="G634" s="8">
        <f t="shared" si="22"/>
        <v>100</v>
      </c>
      <c r="H634" s="14"/>
      <c r="I634" s="13"/>
      <c r="J634" s="13"/>
      <c r="K634" s="13"/>
      <c r="L634" s="13"/>
    </row>
    <row r="635" spans="1:12" ht="50.25" customHeight="1" x14ac:dyDescent="0.2">
      <c r="A635" s="4" t="s">
        <v>569</v>
      </c>
      <c r="B635" s="2" t="s">
        <v>568</v>
      </c>
      <c r="C635" s="2" t="s">
        <v>570</v>
      </c>
      <c r="D635" s="2" t="s">
        <v>5</v>
      </c>
      <c r="E635" s="7">
        <f>E636</f>
        <v>75491400</v>
      </c>
      <c r="F635" s="7">
        <f>F636</f>
        <v>75491400</v>
      </c>
      <c r="G635" s="8">
        <f t="shared" si="22"/>
        <v>100</v>
      </c>
      <c r="H635" s="14"/>
      <c r="I635" s="13"/>
      <c r="J635" s="13"/>
      <c r="K635" s="13"/>
      <c r="L635" s="13"/>
    </row>
    <row r="636" spans="1:12" ht="99.95" customHeight="1" x14ac:dyDescent="0.2">
      <c r="A636" s="4" t="s">
        <v>571</v>
      </c>
      <c r="B636" s="2" t="s">
        <v>568</v>
      </c>
      <c r="C636" s="2" t="s">
        <v>572</v>
      </c>
      <c r="D636" s="2" t="s">
        <v>5</v>
      </c>
      <c r="E636" s="7">
        <f>E637</f>
        <v>75491400</v>
      </c>
      <c r="F636" s="7">
        <f>F637</f>
        <v>75491400</v>
      </c>
      <c r="G636" s="8">
        <f t="shared" si="22"/>
        <v>100</v>
      </c>
      <c r="H636" s="14"/>
      <c r="I636" s="13"/>
      <c r="J636" s="13"/>
      <c r="K636" s="13"/>
      <c r="L636" s="13"/>
    </row>
    <row r="637" spans="1:12" ht="36" customHeight="1" x14ac:dyDescent="0.2">
      <c r="A637" s="4" t="s">
        <v>208</v>
      </c>
      <c r="B637" s="2" t="s">
        <v>568</v>
      </c>
      <c r="C637" s="2" t="s">
        <v>572</v>
      </c>
      <c r="D637" s="2" t="s">
        <v>209</v>
      </c>
      <c r="E637" s="7">
        <v>75491400</v>
      </c>
      <c r="F637" s="7">
        <v>75491400</v>
      </c>
      <c r="G637" s="8">
        <f t="shared" si="22"/>
        <v>100</v>
      </c>
      <c r="H637" s="14"/>
      <c r="I637" s="13"/>
      <c r="J637" s="13"/>
      <c r="K637" s="13"/>
      <c r="L637" s="13"/>
    </row>
    <row r="638" spans="1:12" ht="39" customHeight="1" x14ac:dyDescent="0.2">
      <c r="A638" s="4" t="s">
        <v>559</v>
      </c>
      <c r="B638" s="2" t="s">
        <v>568</v>
      </c>
      <c r="C638" s="2" t="s">
        <v>560</v>
      </c>
      <c r="D638" s="2" t="s">
        <v>5</v>
      </c>
      <c r="E638" s="7">
        <f>E639</f>
        <v>4156752</v>
      </c>
      <c r="F638" s="7">
        <f>F639</f>
        <v>4156752</v>
      </c>
      <c r="G638" s="8">
        <f t="shared" si="22"/>
        <v>100</v>
      </c>
      <c r="H638" s="14"/>
      <c r="I638" s="13"/>
      <c r="J638" s="13"/>
      <c r="K638" s="13"/>
      <c r="L638" s="13"/>
    </row>
    <row r="639" spans="1:12" ht="73.5" customHeight="1" x14ac:dyDescent="0.2">
      <c r="A639" s="4" t="s">
        <v>573</v>
      </c>
      <c r="B639" s="2" t="s">
        <v>568</v>
      </c>
      <c r="C639" s="2" t="s">
        <v>574</v>
      </c>
      <c r="D639" s="2" t="s">
        <v>5</v>
      </c>
      <c r="E639" s="7">
        <f>E640</f>
        <v>4156752</v>
      </c>
      <c r="F639" s="7">
        <f>F640</f>
        <v>4156752</v>
      </c>
      <c r="G639" s="8">
        <f t="shared" si="22"/>
        <v>100</v>
      </c>
      <c r="H639" s="14"/>
      <c r="I639" s="13"/>
      <c r="J639" s="13"/>
      <c r="K639" s="13"/>
      <c r="L639" s="13"/>
    </row>
    <row r="640" spans="1:12" ht="36" customHeight="1" x14ac:dyDescent="0.2">
      <c r="A640" s="4" t="s">
        <v>208</v>
      </c>
      <c r="B640" s="2" t="s">
        <v>568</v>
      </c>
      <c r="C640" s="2" t="s">
        <v>574</v>
      </c>
      <c r="D640" s="2" t="s">
        <v>209</v>
      </c>
      <c r="E640" s="7">
        <v>4156752</v>
      </c>
      <c r="F640" s="7">
        <v>4156752</v>
      </c>
      <c r="G640" s="8">
        <f t="shared" si="22"/>
        <v>100</v>
      </c>
      <c r="H640" s="14"/>
      <c r="I640" s="13"/>
      <c r="J640" s="13"/>
      <c r="K640" s="13"/>
      <c r="L640" s="13"/>
    </row>
    <row r="641" spans="1:12" ht="37.5" customHeight="1" x14ac:dyDescent="0.2">
      <c r="A641" s="4" t="s">
        <v>575</v>
      </c>
      <c r="B641" s="2" t="s">
        <v>576</v>
      </c>
      <c r="C641" s="2" t="s">
        <v>5</v>
      </c>
      <c r="D641" s="2" t="s">
        <v>5</v>
      </c>
      <c r="E641" s="7">
        <f>E642</f>
        <v>3882239.2199999997</v>
      </c>
      <c r="F641" s="7">
        <f>F642</f>
        <v>3882239.2199999997</v>
      </c>
      <c r="G641" s="8">
        <f t="shared" si="22"/>
        <v>100</v>
      </c>
      <c r="H641" s="14"/>
      <c r="I641" s="13"/>
      <c r="J641" s="13"/>
      <c r="K641" s="13"/>
      <c r="L641" s="13"/>
    </row>
    <row r="642" spans="1:12" ht="40.700000000000003" customHeight="1" x14ac:dyDescent="0.2">
      <c r="A642" s="4" t="s">
        <v>50</v>
      </c>
      <c r="B642" s="2" t="s">
        <v>576</v>
      </c>
      <c r="C642" s="2" t="s">
        <v>51</v>
      </c>
      <c r="D642" s="2" t="s">
        <v>5</v>
      </c>
      <c r="E642" s="7">
        <f>E643</f>
        <v>3882239.2199999997</v>
      </c>
      <c r="F642" s="7">
        <f>F643</f>
        <v>3882239.2199999997</v>
      </c>
      <c r="G642" s="8">
        <f t="shared" si="22"/>
        <v>100</v>
      </c>
      <c r="H642" s="14"/>
      <c r="I642" s="13"/>
      <c r="J642" s="13"/>
      <c r="K642" s="13"/>
      <c r="L642" s="13"/>
    </row>
    <row r="643" spans="1:12" ht="38.25" customHeight="1" x14ac:dyDescent="0.2">
      <c r="A643" s="4" t="s">
        <v>559</v>
      </c>
      <c r="B643" s="2" t="s">
        <v>576</v>
      </c>
      <c r="C643" s="2" t="s">
        <v>560</v>
      </c>
      <c r="D643" s="2" t="s">
        <v>5</v>
      </c>
      <c r="E643" s="7">
        <f>E644+E646+E648+E650</f>
        <v>3882239.2199999997</v>
      </c>
      <c r="F643" s="7">
        <f>F644+F646+F648+F650</f>
        <v>3882239.2199999997</v>
      </c>
      <c r="G643" s="8">
        <f t="shared" si="22"/>
        <v>100</v>
      </c>
      <c r="H643" s="14"/>
      <c r="I643" s="13"/>
      <c r="J643" s="13"/>
      <c r="K643" s="13"/>
      <c r="L643" s="13"/>
    </row>
    <row r="644" spans="1:12" ht="165.75" customHeight="1" x14ac:dyDescent="0.2">
      <c r="A644" s="4" t="s">
        <v>577</v>
      </c>
      <c r="B644" s="2" t="s">
        <v>576</v>
      </c>
      <c r="C644" s="2" t="s">
        <v>578</v>
      </c>
      <c r="D644" s="2" t="s">
        <v>5</v>
      </c>
      <c r="E644" s="7">
        <f>E645</f>
        <v>437472</v>
      </c>
      <c r="F644" s="7">
        <f>F645</f>
        <v>437472</v>
      </c>
      <c r="G644" s="8">
        <f t="shared" si="22"/>
        <v>100</v>
      </c>
      <c r="H644" s="14"/>
      <c r="I644" s="13"/>
      <c r="J644" s="13"/>
      <c r="K644" s="13"/>
      <c r="L644" s="13"/>
    </row>
    <row r="645" spans="1:12" ht="32.25" customHeight="1" x14ac:dyDescent="0.2">
      <c r="A645" s="4" t="s">
        <v>208</v>
      </c>
      <c r="B645" s="2" t="s">
        <v>576</v>
      </c>
      <c r="C645" s="2" t="s">
        <v>578</v>
      </c>
      <c r="D645" s="2" t="s">
        <v>209</v>
      </c>
      <c r="E645" s="7">
        <v>437472</v>
      </c>
      <c r="F645" s="7">
        <v>437472</v>
      </c>
      <c r="G645" s="8">
        <f t="shared" si="22"/>
        <v>100</v>
      </c>
      <c r="H645" s="14"/>
      <c r="I645" s="13"/>
      <c r="J645" s="13"/>
      <c r="K645" s="13"/>
      <c r="L645" s="13"/>
    </row>
    <row r="646" spans="1:12" ht="181.5" customHeight="1" x14ac:dyDescent="0.2">
      <c r="A646" s="4" t="s">
        <v>579</v>
      </c>
      <c r="B646" s="2" t="s">
        <v>576</v>
      </c>
      <c r="C646" s="2" t="s">
        <v>580</v>
      </c>
      <c r="D646" s="2" t="s">
        <v>5</v>
      </c>
      <c r="E646" s="7">
        <f>E647</f>
        <v>1573500</v>
      </c>
      <c r="F646" s="7">
        <f>F647</f>
        <v>1573500</v>
      </c>
      <c r="G646" s="8">
        <f t="shared" si="22"/>
        <v>100</v>
      </c>
      <c r="H646" s="14"/>
      <c r="I646" s="13"/>
      <c r="J646" s="13"/>
      <c r="K646" s="13"/>
      <c r="L646" s="13"/>
    </row>
    <row r="647" spans="1:12" ht="33.75" customHeight="1" x14ac:dyDescent="0.2">
      <c r="A647" s="4" t="s">
        <v>208</v>
      </c>
      <c r="B647" s="2" t="s">
        <v>576</v>
      </c>
      <c r="C647" s="2" t="s">
        <v>580</v>
      </c>
      <c r="D647" s="2" t="s">
        <v>209</v>
      </c>
      <c r="E647" s="7">
        <v>1573500</v>
      </c>
      <c r="F647" s="7">
        <v>1573500</v>
      </c>
      <c r="G647" s="8">
        <f t="shared" si="22"/>
        <v>100</v>
      </c>
      <c r="H647" s="14"/>
      <c r="I647" s="13"/>
      <c r="J647" s="13"/>
      <c r="K647" s="13"/>
      <c r="L647" s="13"/>
    </row>
    <row r="648" spans="1:12" ht="145.5" customHeight="1" x14ac:dyDescent="0.2">
      <c r="A648" s="4" t="s">
        <v>581</v>
      </c>
      <c r="B648" s="2" t="s">
        <v>576</v>
      </c>
      <c r="C648" s="2" t="s">
        <v>582</v>
      </c>
      <c r="D648" s="2" t="s">
        <v>5</v>
      </c>
      <c r="E648" s="7">
        <f>E649</f>
        <v>1479880</v>
      </c>
      <c r="F648" s="7">
        <f>F649</f>
        <v>1479880</v>
      </c>
      <c r="G648" s="8">
        <f t="shared" ref="G648:G649" si="32">F648/E648*100</f>
        <v>100</v>
      </c>
      <c r="H648" s="14"/>
      <c r="I648" s="13"/>
      <c r="J648" s="13"/>
      <c r="K648" s="13"/>
      <c r="L648" s="13"/>
    </row>
    <row r="649" spans="1:12" ht="32.25" customHeight="1" x14ac:dyDescent="0.2">
      <c r="A649" s="4" t="s">
        <v>208</v>
      </c>
      <c r="B649" s="2" t="s">
        <v>576</v>
      </c>
      <c r="C649" s="2" t="s">
        <v>582</v>
      </c>
      <c r="D649" s="2" t="s">
        <v>209</v>
      </c>
      <c r="E649" s="7">
        <v>1479880</v>
      </c>
      <c r="F649" s="7">
        <v>1479880</v>
      </c>
      <c r="G649" s="8">
        <f t="shared" si="32"/>
        <v>100</v>
      </c>
      <c r="H649" s="14"/>
      <c r="I649" s="13"/>
      <c r="J649" s="13"/>
      <c r="K649" s="13"/>
      <c r="L649" s="13"/>
    </row>
    <row r="650" spans="1:12" ht="150" customHeight="1" x14ac:dyDescent="0.2">
      <c r="A650" s="4" t="s">
        <v>593</v>
      </c>
      <c r="B650" s="2" t="s">
        <v>576</v>
      </c>
      <c r="C650" s="2" t="s">
        <v>589</v>
      </c>
      <c r="D650" s="2" t="s">
        <v>5</v>
      </c>
      <c r="E650" s="7">
        <f>E651</f>
        <v>391387.22</v>
      </c>
      <c r="F650" s="7">
        <f>F651</f>
        <v>391387.22</v>
      </c>
      <c r="G650" s="8">
        <f t="shared" ref="G650:G651" si="33">F650/E650*100</f>
        <v>100</v>
      </c>
      <c r="H650" s="14"/>
      <c r="I650" s="13"/>
      <c r="J650" s="13"/>
      <c r="K650" s="13"/>
      <c r="L650" s="13"/>
    </row>
    <row r="651" spans="1:12" ht="36" customHeight="1" x14ac:dyDescent="0.2">
      <c r="A651" s="4" t="s">
        <v>208</v>
      </c>
      <c r="B651" s="2" t="s">
        <v>576</v>
      </c>
      <c r="C651" s="2" t="s">
        <v>589</v>
      </c>
      <c r="D651" s="2" t="s">
        <v>209</v>
      </c>
      <c r="E651" s="7">
        <v>391387.22</v>
      </c>
      <c r="F651" s="7">
        <v>391387.22</v>
      </c>
      <c r="G651" s="8">
        <f t="shared" si="33"/>
        <v>100</v>
      </c>
      <c r="H651" s="14"/>
      <c r="I651" s="13"/>
      <c r="J651" s="13"/>
      <c r="K651" s="13"/>
      <c r="L651" s="13"/>
    </row>
    <row r="653" spans="1:12" ht="63.95" customHeight="1" x14ac:dyDescent="0.2">
      <c r="A653" s="10" t="s">
        <v>583</v>
      </c>
    </row>
  </sheetData>
  <mergeCells count="3">
    <mergeCell ref="A2:G2"/>
    <mergeCell ref="A3:G3"/>
    <mergeCell ref="F1:G1"/>
  </mergeCells>
  <pageMargins left="0.39370078740157483" right="0.39370078740157483" top="0.39370078740157483" bottom="0.39370078740157483" header="0.31496062992125984" footer="0"/>
  <pageSetup paperSize="9" scale="72" fitToHeight="0"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Ольга Кузнецова</cp:lastModifiedBy>
  <cp:lastPrinted>2025-06-05T05:55:31Z</cp:lastPrinted>
  <dcterms:created xsi:type="dcterms:W3CDTF">2006-09-16T00:00:00Z</dcterms:created>
  <dcterms:modified xsi:type="dcterms:W3CDTF">2025-06-05T05:58:32Z</dcterms:modified>
</cp:coreProperties>
</file>