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4" sheetId="4" r:id="rId1"/>
  </sheets>
  <definedNames>
    <definedName name="_xlnm._FilterDatabase" localSheetId="0" hidden="1">'2024'!$A$11:$E$159</definedName>
    <definedName name="_xlnm.Print_Titles" localSheetId="0">'2024'!$11:$11</definedName>
    <definedName name="_xlnm.Print_Area" localSheetId="0">'2024'!$A$1:$E$218</definedName>
  </definedNames>
  <calcPr calcId="145621"/>
</workbook>
</file>

<file path=xl/calcChain.xml><?xml version="1.0" encoding="utf-8"?>
<calcChain xmlns="http://schemas.openxmlformats.org/spreadsheetml/2006/main">
  <c r="D163" i="4" l="1"/>
  <c r="D149" i="4"/>
  <c r="D146" i="4"/>
  <c r="D88" i="4"/>
  <c r="D46" i="4"/>
  <c r="D139" i="4" l="1"/>
  <c r="C139" i="4"/>
  <c r="D104" i="4"/>
  <c r="C104" i="4"/>
  <c r="D102" i="4" l="1"/>
  <c r="C102" i="4"/>
  <c r="E216" i="4" l="1"/>
  <c r="E215" i="4"/>
  <c r="E214" i="4"/>
  <c r="E212" i="4"/>
  <c r="E210" i="4"/>
  <c r="E209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1" i="4"/>
  <c r="E190" i="4"/>
  <c r="E189" i="4"/>
  <c r="E188" i="4"/>
  <c r="E186" i="4"/>
  <c r="E185" i="4"/>
  <c r="E184" i="4"/>
  <c r="E183" i="4"/>
  <c r="E182" i="4"/>
  <c r="E181" i="4"/>
  <c r="E180" i="4"/>
  <c r="E179" i="4"/>
  <c r="E178" i="4"/>
  <c r="E177" i="4"/>
  <c r="E176" i="4"/>
  <c r="E174" i="4"/>
  <c r="E173" i="4"/>
  <c r="E172" i="4"/>
  <c r="E171" i="4"/>
  <c r="E170" i="4"/>
  <c r="E169" i="4"/>
  <c r="E168" i="4"/>
  <c r="E167" i="4"/>
  <c r="E166" i="4"/>
  <c r="E165" i="4"/>
  <c r="E164" i="4"/>
  <c r="E162" i="4"/>
  <c r="E161" i="4"/>
  <c r="E159" i="4"/>
  <c r="E158" i="4"/>
  <c r="E157" i="4"/>
  <c r="E156" i="4"/>
  <c r="E155" i="4"/>
  <c r="E154" i="4"/>
  <c r="E153" i="4"/>
  <c r="E152" i="4"/>
  <c r="E151" i="4"/>
  <c r="E150" i="4"/>
  <c r="E148" i="4"/>
  <c r="E147" i="4"/>
  <c r="E143" i="4"/>
  <c r="E138" i="4"/>
  <c r="E137" i="4"/>
  <c r="E135" i="4"/>
  <c r="E133" i="4"/>
  <c r="E132" i="4"/>
  <c r="E130" i="4"/>
  <c r="E128" i="4"/>
  <c r="E125" i="4"/>
  <c r="E123" i="4"/>
  <c r="E122" i="4"/>
  <c r="E121" i="4"/>
  <c r="E120" i="4"/>
  <c r="E118" i="4"/>
  <c r="E117" i="4"/>
  <c r="E115" i="4"/>
  <c r="E113" i="4"/>
  <c r="E112" i="4"/>
  <c r="E111" i="4"/>
  <c r="E109" i="4"/>
  <c r="E107" i="4"/>
  <c r="E101" i="4"/>
  <c r="E99" i="4"/>
  <c r="E97" i="4"/>
  <c r="E96" i="4"/>
  <c r="E95" i="4"/>
  <c r="E93" i="4"/>
  <c r="E92" i="4"/>
  <c r="E90" i="4"/>
  <c r="E89" i="4"/>
  <c r="E85" i="4"/>
  <c r="E84" i="4"/>
  <c r="E82" i="4"/>
  <c r="E80" i="4"/>
  <c r="E77" i="4"/>
  <c r="E76" i="4"/>
  <c r="E75" i="4"/>
  <c r="E74" i="4"/>
  <c r="E72" i="4"/>
  <c r="E71" i="4"/>
  <c r="E70" i="4"/>
  <c r="E68" i="4"/>
  <c r="E67" i="4"/>
  <c r="E66" i="4"/>
  <c r="E63" i="4"/>
  <c r="E62" i="4"/>
  <c r="E61" i="4"/>
  <c r="E60" i="4"/>
  <c r="E59" i="4"/>
  <c r="E55" i="4"/>
  <c r="E54" i="4"/>
  <c r="E53" i="4"/>
  <c r="E52" i="4"/>
  <c r="E50" i="4"/>
  <c r="E48" i="4"/>
  <c r="E47" i="4"/>
  <c r="E43" i="4"/>
  <c r="E41" i="4"/>
  <c r="E40" i="4"/>
  <c r="E38" i="4"/>
  <c r="E36" i="4"/>
  <c r="E34" i="4"/>
  <c r="E31" i="4"/>
  <c r="E30" i="4"/>
  <c r="E27" i="4"/>
  <c r="E26" i="4"/>
  <c r="E25" i="4"/>
  <c r="E24" i="4"/>
  <c r="E22" i="4"/>
  <c r="E21" i="4"/>
  <c r="E20" i="4"/>
  <c r="E19" i="4"/>
  <c r="E18" i="4"/>
  <c r="E17" i="4"/>
  <c r="E16" i="4"/>
  <c r="D56" i="4" l="1"/>
  <c r="C56" i="4"/>
  <c r="D51" i="4"/>
  <c r="D49" i="4"/>
  <c r="D29" i="4"/>
  <c r="C29" i="4"/>
  <c r="D23" i="4"/>
  <c r="E29" i="4" l="1"/>
  <c r="D45" i="4"/>
  <c r="D44" i="4" s="1"/>
  <c r="C213" i="4"/>
  <c r="C211" i="4"/>
  <c r="C208" i="4"/>
  <c r="C192" i="4"/>
  <c r="C187" i="4" s="1"/>
  <c r="C163" i="4"/>
  <c r="C149" i="4"/>
  <c r="E149" i="4" s="1"/>
  <c r="C146" i="4"/>
  <c r="C136" i="4"/>
  <c r="C131" i="4"/>
  <c r="C129" i="4"/>
  <c r="C126" i="4" s="1"/>
  <c r="C127" i="4"/>
  <c r="C124" i="4"/>
  <c r="C119" i="4"/>
  <c r="C116" i="4"/>
  <c r="C114" i="4"/>
  <c r="C110" i="4"/>
  <c r="C108" i="4"/>
  <c r="C106" i="4"/>
  <c r="C100" i="4"/>
  <c r="C98" i="4"/>
  <c r="C94" i="4"/>
  <c r="C91" i="4"/>
  <c r="C88" i="4"/>
  <c r="C83" i="4"/>
  <c r="C81" i="4"/>
  <c r="C79" i="4"/>
  <c r="C73" i="4"/>
  <c r="C69" i="4"/>
  <c r="C65" i="4"/>
  <c r="C58" i="4"/>
  <c r="C51" i="4"/>
  <c r="E51" i="4" s="1"/>
  <c r="C49" i="4"/>
  <c r="E49" i="4" s="1"/>
  <c r="C46" i="4"/>
  <c r="C42" i="4"/>
  <c r="C39" i="4"/>
  <c r="C37" i="4"/>
  <c r="C35" i="4"/>
  <c r="C33" i="4"/>
  <c r="C28" i="4" s="1"/>
  <c r="C23" i="4"/>
  <c r="E23" i="4" s="1"/>
  <c r="C15" i="4"/>
  <c r="C14" i="4" s="1"/>
  <c r="C78" i="4" l="1"/>
  <c r="C87" i="4"/>
  <c r="C86" i="4" s="1"/>
  <c r="E46" i="4"/>
  <c r="C45" i="4"/>
  <c r="C44" i="4" s="1"/>
  <c r="C64" i="4"/>
  <c r="C145" i="4"/>
  <c r="C144" i="4" s="1"/>
  <c r="C13" i="4" l="1"/>
  <c r="E45" i="4"/>
  <c r="C12" i="4"/>
  <c r="D94" i="4"/>
  <c r="E94" i="4" s="1"/>
  <c r="D91" i="4"/>
  <c r="E88" i="4"/>
  <c r="D83" i="4"/>
  <c r="E83" i="4" s="1"/>
  <c r="E91" i="4" l="1"/>
  <c r="D79" i="4"/>
  <c r="E79" i="4" s="1"/>
  <c r="D81" i="4"/>
  <c r="E81" i="4" s="1"/>
  <c r="D69" i="4" l="1"/>
  <c r="E69" i="4" s="1"/>
  <c r="D73" i="4"/>
  <c r="E73" i="4" s="1"/>
  <c r="D136" i="4" l="1"/>
  <c r="E136" i="4" s="1"/>
  <c r="D39" i="4" l="1"/>
  <c r="E39" i="4" s="1"/>
  <c r="D37" i="4"/>
  <c r="E37" i="4" s="1"/>
  <c r="D35" i="4"/>
  <c r="E35" i="4" s="1"/>
  <c r="D33" i="4"/>
  <c r="E33" i="4" s="1"/>
  <c r="D15" i="4"/>
  <c r="D213" i="4"/>
  <c r="E213" i="4" s="1"/>
  <c r="D211" i="4"/>
  <c r="E211" i="4" s="1"/>
  <c r="D208" i="4"/>
  <c r="E208" i="4" s="1"/>
  <c r="D192" i="4"/>
  <c r="D187" i="4" s="1"/>
  <c r="D145" i="4" s="1"/>
  <c r="D144" i="4" s="1"/>
  <c r="E163" i="4"/>
  <c r="E146" i="4"/>
  <c r="E139" i="4"/>
  <c r="D131" i="4"/>
  <c r="E131" i="4" s="1"/>
  <c r="D129" i="4"/>
  <c r="E129" i="4" s="1"/>
  <c r="D127" i="4"/>
  <c r="E127" i="4" s="1"/>
  <c r="D124" i="4"/>
  <c r="E124" i="4" s="1"/>
  <c r="D119" i="4"/>
  <c r="E119" i="4" s="1"/>
  <c r="D116" i="4"/>
  <c r="E116" i="4" s="1"/>
  <c r="D114" i="4"/>
  <c r="E114" i="4" s="1"/>
  <c r="D110" i="4"/>
  <c r="E110" i="4" s="1"/>
  <c r="D108" i="4"/>
  <c r="E108" i="4" s="1"/>
  <c r="D106" i="4"/>
  <c r="D100" i="4"/>
  <c r="E100" i="4" s="1"/>
  <c r="D98" i="4"/>
  <c r="D78" i="4"/>
  <c r="E78" i="4" s="1"/>
  <c r="D65" i="4"/>
  <c r="E65" i="4" s="1"/>
  <c r="D58" i="4"/>
  <c r="E58" i="4" s="1"/>
  <c r="D42" i="4"/>
  <c r="E42" i="4" s="1"/>
  <c r="E98" i="4" l="1"/>
  <c r="D87" i="4"/>
  <c r="E87" i="4" s="1"/>
  <c r="D14" i="4"/>
  <c r="E14" i="4" s="1"/>
  <c r="E15" i="4"/>
  <c r="E187" i="4"/>
  <c r="E192" i="4"/>
  <c r="E106" i="4"/>
  <c r="D126" i="4"/>
  <c r="E126" i="4" s="1"/>
  <c r="D28" i="4"/>
  <c r="E28" i="4" s="1"/>
  <c r="D64" i="4"/>
  <c r="E64" i="4" s="1"/>
  <c r="E44" i="4"/>
  <c r="D86" i="4" l="1"/>
  <c r="E144" i="4"/>
  <c r="E145" i="4"/>
  <c r="D13" i="4" l="1"/>
  <c r="E86" i="4"/>
  <c r="D12" i="4" l="1"/>
  <c r="E12" i="4" s="1"/>
  <c r="E13" i="4"/>
</calcChain>
</file>

<file path=xl/sharedStrings.xml><?xml version="1.0" encoding="utf-8"?>
<sst xmlns="http://schemas.openxmlformats.org/spreadsheetml/2006/main" count="435" uniqueCount="360">
  <si>
    <t>Наименование показателя</t>
  </si>
  <si>
    <t>ВСЕГО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</si>
  <si>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</si>
  <si>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</si>
  <si>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</si>
  <si>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</si>
  <si>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</si>
  <si>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</si>
  <si>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</si>
  <si>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</si>
  <si>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</si>
  <si>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</si>
  <si>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</si>
  <si>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</si>
  <si>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</si>
  <si>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</si>
  <si>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</si>
  <si>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</si>
  <si>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</si>
  <si>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</si>
  <si>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</si>
  <si>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</si>
  <si>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</si>
  <si>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</si>
  <si>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РФ) </t>
  </si>
  <si>
    <t>Государственная пошлина за выдачу разрешений на установку рекламных конструкций</t>
  </si>
  <si>
    <t>ЗАДОЛЖЕННОСТЬ И ПЕРЕРАСЧЕТЫ ПО ОТМЕНЕННЫМ НАЛОГАМ, СБОРАМ И ИНЫМ ОБЯЗАТЕЛЬНЫМ ПЛАТЕЖАМ</t>
  </si>
  <si>
    <t>Прочие местные налоги и сборы, мобилизуемые на территориях муниципальных районов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</si>
  <si>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</si>
  <si>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</si>
  <si>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</si>
  <si>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</si>
  <si>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</si>
  <si>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</si>
  <si>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</si>
  <si>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</si>
  <si>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</si>
  <si>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</si>
  <si>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Плата за размещение твердых коммунальных отходов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</si>
  <si>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</si>
  <si>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</si>
  <si>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</si>
  <si>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</si>
  <si>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</si>
  <si>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</si>
  <si>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</si>
  <si>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</si>
  <si>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</si>
  <si>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</si>
  <si>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</si>
  <si>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</si>
  <si>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</si>
  <si>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</si>
  <si>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</si>
  <si>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</si>
  <si>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</si>
  <si>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</si>
  <si>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</si>
  <si>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</si>
  <si>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</si>
  <si>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</si>
  <si>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</si>
  <si>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</si>
  <si>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</si>
  <si>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</si>
  <si>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</si>
  <si>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</si>
  <si>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</si>
  <si>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</si>
  <si>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</si>
  <si>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</si>
  <si>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</si>
  <si>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</si>
  <si>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</si>
  <si>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</si>
  <si>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</si>
  <si>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</si>
  <si>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</si>
  <si>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</si>
  <si>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</si>
  <si>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</si>
  <si>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</si>
  <si>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</si>
  <si>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</si>
  <si>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</si>
  <si>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</si>
  <si>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</si>
  <si>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</si>
  <si>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</si>
  <si>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</si>
  <si>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</si>
  <si>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ПРОЧИЕ НЕНАЛОГОВЫЕ ДОХОДЫ </t>
  </si>
  <si>
    <t>Прочие неналоговые доходы бюджетов муниципальных районов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</si>
  <si>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</si>
  <si>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</si>
  <si>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</si>
  <si>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муниципальных районов на выравнивание  бюджетной обеспеченности из бюджета субъекта Российской Федерации</t>
  </si>
  <si>
    <t>Коды бюджетной классификации</t>
  </si>
  <si>
    <t>000 1 00 00000 00 0000 000</t>
  </si>
  <si>
    <t>000 1 01 00000 00 0000 000</t>
  </si>
  <si>
    <t>000 1 01 02000 01 0000 110</t>
  </si>
  <si>
    <t>182 1 01 02010 01 0000 110</t>
  </si>
  <si>
    <t>182 1 01 02020 01 0000 110</t>
  </si>
  <si>
    <t>182 1 01 02030 01 0000 110</t>
  </si>
  <si>
    <t>182 1 01 02040 01 0000 110</t>
  </si>
  <si>
    <t>182 1 01 02080 01 0000 110</t>
  </si>
  <si>
    <t>182 1 01 02130 01 0000 110</t>
  </si>
  <si>
    <t>182 1 01 02140 01 0000 110</t>
  </si>
  <si>
    <t>000 1 03 00000 00 0000 000</t>
  </si>
  <si>
    <t>182 1 03 02231 01 0000 110</t>
  </si>
  <si>
    <t>182 1 03 02241 01 0000 110</t>
  </si>
  <si>
    <t>182 1 03 02251 01 0000 110</t>
  </si>
  <si>
    <t>182 1 03 02261 01 0000 110</t>
  </si>
  <si>
    <t>000 1 05 00000 00 0000 000</t>
  </si>
  <si>
    <t>182 1 05 01000 00 0000 110</t>
  </si>
  <si>
    <t>182 1 05 01011 01 0000 110</t>
  </si>
  <si>
    <t>182 1 05 01021 01 0000 110</t>
  </si>
  <si>
    <t>182 1 05 01050 01 0000 110</t>
  </si>
  <si>
    <t xml:space="preserve"> 182 1 05 02000 01 0000 110 </t>
  </si>
  <si>
    <t xml:space="preserve"> 182 1 05 02010 02 0000 110 </t>
  </si>
  <si>
    <t xml:space="preserve"> 182 1 05 03000 01 0000 110 </t>
  </si>
  <si>
    <t xml:space="preserve"> 182 1 05 03010 01 0000 110 </t>
  </si>
  <si>
    <t>182 1 05 04000 02 0000 110</t>
  </si>
  <si>
    <t xml:space="preserve"> 182 1 05 04020 02 0000 110 </t>
  </si>
  <si>
    <t>000 1 08 00000 00 0000 000</t>
  </si>
  <si>
    <t>182 1 08 03010 01 0000 110</t>
  </si>
  <si>
    <t>200 1 08 07150 01 0000 110</t>
  </si>
  <si>
    <t>000 1 09 00000 00 0000 000</t>
  </si>
  <si>
    <t>182 1 09 07053 05 0000 110</t>
  </si>
  <si>
    <t>000 1 11 00000 00 0000 000</t>
  </si>
  <si>
    <t>000 1 11 05000 00 0000 120</t>
  </si>
  <si>
    <t>000 1 11 05010 00 0000 120</t>
  </si>
  <si>
    <t>400 1 11 05013 13 0000 120</t>
  </si>
  <si>
    <t>900 1 11 05013 05 0000 120</t>
  </si>
  <si>
    <t>000 1 11 05020 00 0000 120</t>
  </si>
  <si>
    <t>900 1 11 05025 05 0000 120</t>
  </si>
  <si>
    <t>000 1 11 05030 00 0000 120</t>
  </si>
  <si>
    <t>200 1 11 05035 05 0000 120</t>
  </si>
  <si>
    <t>700 1 11 05035 05 0000 120</t>
  </si>
  <si>
    <t>800 1 11 05035 05 0000 120</t>
  </si>
  <si>
    <t>900 1 11 05035 05 0000 120</t>
  </si>
  <si>
    <t>000 1 12 00000 00 0000 000</t>
  </si>
  <si>
    <t>048 1 12 01010 01 0000 120</t>
  </si>
  <si>
    <t>048 1 12 01030 01 0000 120</t>
  </si>
  <si>
    <t xml:space="preserve"> 048 1 12 01041 01 0000 120</t>
  </si>
  <si>
    <t>048 1 12 01042 01 0000 120</t>
  </si>
  <si>
    <t>048 1 12 01070 01 0000 120</t>
  </si>
  <si>
    <t>000 1 13 00000 00 0000 000</t>
  </si>
  <si>
    <t>000 1 13 01990 00 0000 130</t>
  </si>
  <si>
    <t>700 1 13 01995 05 0000 130</t>
  </si>
  <si>
    <t>700 1 13 01995 05 1000 130</t>
  </si>
  <si>
    <t>800 1 13 01995 05 0000 130</t>
  </si>
  <si>
    <t>000 1 13 02060 00 0000 130</t>
  </si>
  <si>
    <t>200 1 13 02065 05 0000 130</t>
  </si>
  <si>
    <t>700 1 13 02065 05 0000 130</t>
  </si>
  <si>
    <t>800 1 13 02065 05 0000 130</t>
  </si>
  <si>
    <t>000 1 13 02990 00 0000 130</t>
  </si>
  <si>
    <t>200 1 13 02995 05 0000 130</t>
  </si>
  <si>
    <t>300 1 13 02995 05 0000 130</t>
  </si>
  <si>
    <t>700 1 13 02995 05 0000 130</t>
  </si>
  <si>
    <t>800 1 13 02995 05 0000 130</t>
  </si>
  <si>
    <t>000 1 14 00000 00 0000 000</t>
  </si>
  <si>
    <t>000 1 14 02050 05 0000 410</t>
  </si>
  <si>
    <t>900 1 14 02053 05 0000 410</t>
  </si>
  <si>
    <t>900 1 14 02053 05 0000 440</t>
  </si>
  <si>
    <t>000 1 14 06010 00 0000 430</t>
  </si>
  <si>
    <t>400 1 14 06013 13 0000 430</t>
  </si>
  <si>
    <t>900 1 14 06013 05 0000 430</t>
  </si>
  <si>
    <t>000 1 16 00000 00 0000 000</t>
  </si>
  <si>
    <t>000 1 16 01000 01 0000 140</t>
  </si>
  <si>
    <t>000 1 16 01050 01 0000 140</t>
  </si>
  <si>
    <t>012 1 16 01053 01 0000 140</t>
  </si>
  <si>
    <t>876 1 16 01053 01 0000 140</t>
  </si>
  <si>
    <t>000 1 16 01060 01 0000 140</t>
  </si>
  <si>
    <t>012 1 16 01063 01 0000 140</t>
  </si>
  <si>
    <t>000 1 16 01070 01 0000 140</t>
  </si>
  <si>
    <t>012 1 16 01073 01 0000 140</t>
  </si>
  <si>
    <t>876 1 16 01073 01 0000 140</t>
  </si>
  <si>
    <t>000 1 16 01080 01 0000 140</t>
  </si>
  <si>
    <t>012 1 16 01083 01 0000 140</t>
  </si>
  <si>
    <t>000 1 16 01090 01 0000 140</t>
  </si>
  <si>
    <t>012 1 16 01093 01 0000 140</t>
  </si>
  <si>
    <t>000 1 16 01110 01 0000 140</t>
  </si>
  <si>
    <t>012 1 16 01113 01 0000 140</t>
  </si>
  <si>
    <t>000 1 16 01130 01 0000 140</t>
  </si>
  <si>
    <t>012 1 16 01133 01 0000 140</t>
  </si>
  <si>
    <t>000 1 16 01140 01 0000 140</t>
  </si>
  <si>
    <t>012 1 16 01143 01 0000 140</t>
  </si>
  <si>
    <t>000 1 16 01150 01 0000 140</t>
  </si>
  <si>
    <t>012 1 16 01153 01 0000 140</t>
  </si>
  <si>
    <t>300 1 16 01154 01 0000 140</t>
  </si>
  <si>
    <t>500 1 16 01154 01 0000 140</t>
  </si>
  <si>
    <t>000 1 16 01170 01 0000 140</t>
  </si>
  <si>
    <t xml:space="preserve">012 1 16 01173 01 0000 140   </t>
  </si>
  <si>
    <t>000 1 16 01190 01 0000 140</t>
  </si>
  <si>
    <t>012 1 16 01193 01 0000 140</t>
  </si>
  <si>
    <t>000 1 16 01203 01 0000 140</t>
  </si>
  <si>
    <t>012 1 16 01203 01 0000 140</t>
  </si>
  <si>
    <t>018 1 16 01203 01 0000 140</t>
  </si>
  <si>
    <t>876 1 16 01203 01 0000 140</t>
  </si>
  <si>
    <t>881 1 16 01203 01 0000 140</t>
  </si>
  <si>
    <t>000 1 16 09000 05 0000 140</t>
  </si>
  <si>
    <t>900 1 16 09040 05 0000 140</t>
  </si>
  <si>
    <t>000 1 16 10000 00 0000 140</t>
  </si>
  <si>
    <t>000 1 16 10030 05 0000 140</t>
  </si>
  <si>
    <t>200 1 16 10032 05 0000 140</t>
  </si>
  <si>
    <t>000 1 16 10100 00 0000 140</t>
  </si>
  <si>
    <t>200 1 16 10100 05 0000 140</t>
  </si>
  <si>
    <t>000 1 16 10120 00 0000 140</t>
  </si>
  <si>
    <t>018 1 16 10123 01 0000 140</t>
  </si>
  <si>
    <t>048 1 16 10123 01 0000 140</t>
  </si>
  <si>
    <t>188 1 16 10123 01 0000 140</t>
  </si>
  <si>
    <t>200 1 16 10123 01 0000 140</t>
  </si>
  <si>
    <t>000 1 16 11000 01 0000 140</t>
  </si>
  <si>
    <t>018 1 16 11050 01 0000 140</t>
  </si>
  <si>
    <t>048 1 16 11050 01 0000 140</t>
  </si>
  <si>
    <t>000 1 17 00000 00 0000 000</t>
  </si>
  <si>
    <t>200 1 17 05050 05 0000 180</t>
  </si>
  <si>
    <t>000 2 00 00000 00 0000 000</t>
  </si>
  <si>
    <t>000 2 02 00000 00 0000 000</t>
  </si>
  <si>
    <t>000 2 02 10000 00 0000 150</t>
  </si>
  <si>
    <t>300 2 02 15001 05 0000 150</t>
  </si>
  <si>
    <t>876 1 16 01063 01 0000 140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</si>
  <si>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</si>
  <si>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300 1 16 01074 01 0000 140</t>
  </si>
  <si>
    <t>876 1 16 01193 01 0000 140</t>
  </si>
  <si>
    <t>300 2 02 20000 00 0000 150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</si>
  <si>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</si>
  <si>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300 2 02 20299 05 0000 150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</si>
  <si>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</si>
  <si>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300 2 02 20302 05 0000 150</t>
  </si>
  <si>
    <t>Субсидия из бюджета Астраханской области муниципальным образованиям Астраханской области на реализацию мероприятий федеральной целевой программы «Увековечение памяти погибших при защите Отечества на 2019 - 2024 годы» в рамках подпрограммы «Формирование системы патриотического воспитания населения Астраханской области» государственной программы «Патриотическое воспитание населения Астраханской области»</t>
  </si>
  <si>
    <t>300 2 02 25299 05 0000 150</t>
  </si>
  <si>
    <t xml:space="preserve">Субсидия из бюджета Астраханской области муниципальным образованиям Астраханской области на софинансирование мероприятий  по организации бесплатного горячего питания обучающихся, получающих начальное общее образование в муниципальных образовательных организациях , расположенных на территории Астраханской области, в рамках подпрограммы "Психофизическая безопасность детей и молодежи" государственной программы "Развитие образования Астраханской области" </t>
  </si>
  <si>
    <t>300 2 02 25304 05 0000 150</t>
  </si>
  <si>
    <t>Субсидия из бюджета Астраханской области муниципальным образованиям Астраханской области на обеспечение развития и укрепления материально-технической базы домов культуры в населенных пунктах с числом жителей до 50 тысяч человек в рамках подпрограммы "Развитие культуры села Астраханской области" государственной программы "Развитие культуры и туризма в Астраханской области"</t>
  </si>
  <si>
    <t>300 2 02 25467 05 0000 150</t>
  </si>
  <si>
    <t>Субсидия из бюджета Астраханской области бюджетам муниципальных образований Астраханской области на государственную поддержку отрасли культуры в рамках подпрограммы "Развитие культуры села Астраханской области" государственной программы "Развитие культуры и туризма в Астраханской области"</t>
  </si>
  <si>
    <t>300 2 02 25519 05 0000 150</t>
  </si>
  <si>
    <t>Субсидия из бюджета Астраханской области бюджетам муниципальных образований Астраханской области на государственную поддержку отрасли культуры в рамках регионального проекта "Творческие люди (Астраханская область)" в рамках федерального проекта "Творческие люди"  государственной программы "Развитие культуры  в Астраханской области"</t>
  </si>
  <si>
    <t>Субсидии из бюджета Астраханской области бюджетам муниципальных образований Астраханской области на софинансирование расходов, возникших при реализации мероприятий по модернизации школьной системы образования Астраханской области, в рамках регионального проекта "Совершенствование системы образования в Астраханской области государственной программы "Развитие образования Астраханской области"</t>
  </si>
  <si>
    <t>300 2 02 25750 05 0000 150</t>
  </si>
  <si>
    <t>Субсидии из бюджета Астраханской области муниципальным образованиям Астраханской области на развитие дорожного хозяйства в рамках основного мероприятия "Содействие развитию автомобильных дорог местного значения" государственной программы «Развитие дорожного хозяйства Астраханской области»</t>
  </si>
  <si>
    <t>300 2 02 29999 05 0000 150</t>
  </si>
  <si>
    <t>Субсидии из бюджета Астраханской области муниципальным образованиям Астраханской области на проведение работ по описанию местоположения границ населенных пунктов, территориальных зон</t>
  </si>
  <si>
    <t>Субсидия из бюджета Астраханской области муниципальным образованиям Астраханской области на софинансирование расходов, связанных с реализацией мероприятий по обеспечению антитеррористической защищенности объектов (территорий) муниципальных образовательных организаций Астраханской области, в рамках регионального проекта "Совершенствование системы образования" государственной программы "Развитие образования Астраханской области"</t>
  </si>
  <si>
    <t xml:space="preserve">Субвенции бюджетам субъектов Российской Федерации и муниципальных образований </t>
  </si>
  <si>
    <t>300 2 02 30000 00 0000 150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</si>
  <si>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</si>
  <si>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300 2 02 30024 05 0000 150</t>
  </si>
  <si>
    <t>Субвенция на осуществление отдельных государственных полномочий по выплате родителям (законным представителям)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находящиеся на территории Астраханской области</t>
  </si>
  <si>
    <t>300 2 02 30029 05 0000 150</t>
  </si>
  <si>
    <t>300 2 02 35014 05 0000 150</t>
  </si>
  <si>
    <t>Субвенция, предоставляемая местным бюджетам для стимулирования увеличения производства картофеля и овощей в рамках подпрограммы "Развитие сельского хозяйства и мелиоративного комплекса Астраханской области, эффективное вовлечение в оборот земель сельскохозяйственного назначения" (Стимулирование увеличения производства картофеля) государственной программы "Развитие сельского хозяйства, пищевой и рыбной промышленности Астраханской области"</t>
  </si>
  <si>
    <t>Субвенция, предоставляемая местным бюджетам для стимулирования увеличения производства картофеля и овощей в рамках подпрограммы "Развитие сельского хозяйства и мелиоративного комплекса Астраханской области, эффективное вовлечение в оборот земель сельскохозяйственного назначения" (Стимулирование увеличения производства овощей) государственной программы "Развитие сельского хозяйства, пищевой и рыбной промышленности Астраханской области"</t>
  </si>
  <si>
    <t>Субвенции из бюджета Астраханской области муниципальным образованиям Астраханской области на составление (изменение) списков кандидатов в присяжные заседатели федеральных судов общей юрисдикции в Российской Федерации</t>
  </si>
  <si>
    <t>300 2 02 35120 05 0000 150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</si>
  <si>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</si>
  <si>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300 2 02 35179 05 0000 150</t>
  </si>
  <si>
    <t>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Астраханской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бюджетам муниципальных районов (городских округов) Астраханской области из бюджета Астраханской области</t>
  </si>
  <si>
    <t>300 2 02 35303 05 0000 150</t>
  </si>
  <si>
    <t>Субвенция, предоставляемая местным бюджетам для осуществления органами местного самоуправления отдельных государственных полномочий по предоставлению субсидий на поддержку сельскохозяйственного производства по отдельным подотраслям растениеводства и животноводства, за исключением средств на осуществление органами местного самоуправления управленческих функций при осуществлении данных полномочий</t>
  </si>
  <si>
    <t>300 2 02 35508 05 0000 150</t>
  </si>
  <si>
    <t>Субвенция, предоставляемая местным бюджетам для осуществления органами местного самоуправления отдельных государственных полномочий по предоставлению субсидий на поддержку приоритетных направлений агропромышленного комплекса и развитие малых форм хозяйствования (Достигнута численность маточного товарного поголовья крупного рогатого скота специализированных мясных пород, за исключением племенных животных) в рамках регионального проекта "Развитие отраслей агропромышленного комплекса Астраханской области" государственной программы "Развитие сельского хозяйства, пищевой и рыбной промышленности Астраханской области"</t>
  </si>
  <si>
    <t>300 2 02 39999 05 0000 150</t>
  </si>
  <si>
    <t>Субвенция, предоставляемая местным бюджетам для осуществления органами местного самоуправления отдельных государственных полномочий по предоставлению субсидий на поддержку приоритетных направлений агропромышленного комплекса и развитие малых форм хозяйствования (Достигнута численность маточного товарного поголовья овец и коз, за исключением племенных животных) в рамках регионального проекта "Развитие отраслей агропромышленного комплекса Астраханской области" государственной программы "Развитие сельского хозяйства, пищевой и рыбной промышленности Астраханской области"</t>
  </si>
  <si>
    <t>Субвенция, предоставляемая местным бюджетам для осуществления органами местного самоуправления управленческих функций при осуществлении отдельных государственных полномочий, а также для осуществления органами местного самоуправления организационных функций, необходимых для обеспечения оказания государственной поддержки в сфере развития сельского хозяйства</t>
  </si>
  <si>
    <t>Субвенция,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</t>
  </si>
  <si>
    <t>Субвенции из бюджета Астраханской области муниципальным образованиям Астраханской области на содержание административных комиссий по непрограммному направлению расходов "Управление делами Губернатора Астраханской области (агентство Астраханской области) в рамках непрограммного направления деятельности "Реализация функций органов государственной власти Астраханской области"</t>
  </si>
  <si>
    <t>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</t>
  </si>
  <si>
    <t>Субвенция на обеспечение  дополнительного образования детей в муниципальных общеобразовательных организациях</t>
  </si>
  <si>
    <t xml:space="preserve">Субвенция на обеспечение государственных гарантий реализации прав на получение общедоступного и бесплатного  начального общего, основного общего, среднего общего образования в муниципальных общеобразовательных организациях 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</si>
  <si>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</si>
  <si>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 xml:space="preserve">Субвенции на оснащение средствами обучения и воспитания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бюджетам муниципальных районов (городских округов) Астраханской области из бюджета Астраханской области 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</si>
  <si>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</t>
  </si>
  <si>
    <t>Иные межбюджетные трансферты</t>
  </si>
  <si>
    <t>000 2 02 40000 00 0000 150</t>
  </si>
  <si>
    <t>Иные межбюджетные трансферты из бюджета Астраханской области муниципальным образованиям Астраханской области на реализацию мероприятий по поставке жидкого топлива (мазута) на очередной отопительный сезон</t>
  </si>
  <si>
    <t>300 2 02 49999 05 0000 150</t>
  </si>
  <si>
    <t xml:space="preserve">Межбюджетные трансферты из бюджета муниципального образования "Городское поселение Город Ахтубинск Ахтубинского муниципального района Астраханской области" в части компенсации расходов бюджета муниципального образования «Ахтубинский муниципальный район Астраханской области», предоставленных на софинансирование мероприятий по переселению граждан из аварийного жилищного фонда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</si>
  <si>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</si>
  <si>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</si>
  <si>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МО "Село Садовое"</t>
  </si>
  <si>
    <t>500 2 02 40014 05 0000 150</t>
  </si>
  <si>
    <t>МО "Капустиноярский сельсовет"</t>
  </si>
  <si>
    <t>МО "Пологозаймищенский сельсовет"</t>
  </si>
  <si>
    <t>МО "Покровский сельсовет"</t>
  </si>
  <si>
    <t>МО "Успенский сельсовет"</t>
  </si>
  <si>
    <t>МО "Батаевский сельсовет"</t>
  </si>
  <si>
    <t>МО "Село Ново-Николаевка"</t>
  </si>
  <si>
    <t>МО "Село Болхуны"</t>
  </si>
  <si>
    <t>МО "Сокрутовский сельсовет"</t>
  </si>
  <si>
    <t>МО "Село Пироговка"</t>
  </si>
  <si>
    <t>МО "Золотухинский сельсовет"</t>
  </si>
  <si>
    <t>МО "Удаченский сельсовет"</t>
  </si>
  <si>
    <t>МО "Поселок Верхний Баскунчак"</t>
  </si>
  <si>
    <t>МО "Поселок Нижний Баскунчак"</t>
  </si>
  <si>
    <t>800 2 02 40014 05 0000 150</t>
  </si>
  <si>
    <t>Прочие безвозмездные поступления в бюджеты муниципальных районов</t>
  </si>
  <si>
    <t>000 2 07 05000 05 0000 150</t>
  </si>
  <si>
    <t>700 2 07 05030 05 0000 150</t>
  </si>
  <si>
    <t>800 2 07 05030 05 0000 150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</si>
  <si>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</si>
  <si>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</si>
  <si>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</si>
  <si>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300 2 18 60010 05 0000 150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</si>
  <si>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</si>
  <si>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</si>
  <si>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субвенций на стимулирование увеличения производства картофеля и овощей из бюджетов муниципальных районов</t>
  </si>
  <si>
    <t>300 2 19 35014 05 0000 150</t>
  </si>
  <si>
    <t>Возврат остатков субвенции на поддержку сельскохозяйственного производства по отдельным подотраслям растениеводства и животноводства из бюджетов муниципальных районов</t>
  </si>
  <si>
    <t>300 2 19 35508 05 0000 150</t>
  </si>
  <si>
    <t xml:space="preserve"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</si>
  <si>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300 2 19 60010 05 0000 150</t>
  </si>
  <si>
    <t>Прочие дотации бюджетам муниципальных районов</t>
  </si>
  <si>
    <t>300 2 02 19999 05 0000 150</t>
  </si>
  <si>
    <t>Субвенция, предоставляемая местным бюджетам для осуществления органами местного самоуправления отдельных государственных полномочий по предоставлению субсидий на поддержку приоритетных направлений агропромышленного комплекса и развитие малых форм хозяйствования (Посеяно зерновых, зернобобовых, масличных (за исключением рапса и сои) и кормовых сельскохозяйственных культур и (или) семенных посевов кукурузы, подсолнечника, сахарной свеклы) в рамках регионального проекта "Развитие отраслей агропромышленного комплекса Астраханской области" государственной программы "Развитие сельского хозяйства, пищевой и рыбной промышленности Астраханской области"</t>
  </si>
  <si>
    <t>Субвенции из бюджета Астраханской области муниципальным образованиям Астраханской области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организаций) в рамках комплекса процессных мероприятий "Обеспечение и совершенствование управления системой образования" государственной программы "Развитие образования Астраханской области"</t>
  </si>
  <si>
    <t>Субвенции на реализацию мероприятий по модернизации школьных систем образования (Оснащение средствами обучения и воспитания здания муниципальных общеобразовательных организаций)</t>
  </si>
  <si>
    <t>Иные межбюджетные трансферты на реализацию указа Президента Российской Федерации в рамках регионального проекта "Государственная поддержка культуры" государственной программы "Развитие культуры в Астраханской области"</t>
  </si>
  <si>
    <t>Бюджетные назначения
 на 2024 год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</si>
  <si>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</si>
  <si>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</si>
  <si>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Иные межбюджетные трансферты из бюджета Астраханской области муниципальным образованиям Астраханской области на достижение показателей, установленных Указом Президента Российской Федерации от 01.06.2012 №761 "О национальной стратегии действий в интересах детей на 2012-2017 годы", в рамках регионального проекта "Совершенствование системы образования" государственной программы "Развитие образования Астраханской области"</t>
  </si>
  <si>
    <t>к решению Совета</t>
  </si>
  <si>
    <t xml:space="preserve">муниципального образования </t>
  </si>
  <si>
    <t>"Ахтубинский муниципальный район</t>
  </si>
  <si>
    <t>Астраханской области"</t>
  </si>
  <si>
    <t xml:space="preserve">Доходы </t>
  </si>
  <si>
    <t>бюджета муниципального образования "Ахтубинский муниципальный район Астраханской области"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</si>
  <si>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</si>
  <si>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</si>
  <si>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бухгалтерий, обслуживающих муниципальные образовательные организации</t>
  </si>
  <si>
    <t>Приложение № 1</t>
  </si>
  <si>
    <t>ВЕРНО:</t>
  </si>
  <si>
    <r>
      <t xml:space="preserve">Субсидии бюджетам </t>
    </r>
    <r>
      <rPr>
        <sz val="10"/>
        <color indexed="8"/>
        <rFont val="Times New Roman"/>
        <family val="1"/>
        <charset val="204"/>
      </rPr>
      <t>бюджетной системы</t>
    </r>
    <r>
      <rPr>
        <sz val="10"/>
        <rFont val="Times New Roman"/>
        <family val="1"/>
        <charset val="204"/>
      </rPr>
      <t xml:space="preserve"> Российской Федерации (межбюджетные субсидии)</t>
    </r>
  </si>
  <si>
    <t>Исполнение бюджета за 2024 год</t>
  </si>
  <si>
    <t>% исполнения бюджета за 2024 год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</si>
  <si>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</si>
  <si>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</si>
  <si>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400 1 11 05314 13 0000 120</t>
  </si>
  <si>
    <t>000 1 11 05300 00 0000 120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</si>
  <si>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</si>
  <si>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</si>
  <si>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000 1 16 01100 01 0000 140</t>
  </si>
  <si>
    <t>012 1 16 01103 01 0000 140</t>
  </si>
  <si>
    <t>Невыясненные поступления, зачисляемые в бюджеты муниципальных районов</t>
  </si>
  <si>
    <t>200 1 17 01050 05 0000 180</t>
  </si>
  <si>
    <t>300 1 17 01050 05 0000 180</t>
  </si>
  <si>
    <t>900 1 17 01050 05 0000 180</t>
  </si>
  <si>
    <t xml:space="preserve">Субвенции  бюджетам муниципальных районов из бюджета Астраханской области на поддержку сельскохозяйственного производства по отдельным подотраслям растениеводства и животноводства агропромышленного комплекса в рамках ведомственной целевой программы "Развитие отраслей агропромышленного комплекса Астраханской области" государственной программы "Развитие сельского хозяйства, пищевой и рыбной промышленности Астраханской области" </t>
  </si>
  <si>
    <t>Доходы от сдачи в аренду имущества, находящегося в оперативном управлении органов управления муниципальных районов и  созданных ими учреждений (за исключением имущества муниципальных бюджетных и автономных учреждений)</t>
  </si>
  <si>
    <t>руб.</t>
  </si>
  <si>
    <t>х</t>
  </si>
  <si>
    <t xml:space="preserve"> за 2024 год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</si>
  <si>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</si>
  <si>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</si>
  <si>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</si>
  <si>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Х</t>
  </si>
  <si>
    <t xml:space="preserve">от 27.05.2025  № 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</si>
</sst>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/>
    <xf numFmtId="4" fontId="1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 wrapText="1" shrinkToFit="1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3" fontId="9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center"/>
    </xf>
    <xf numFmtId="14" fontId="0" fillId="0" borderId="0" xfId="0" applyNumberFormat="1" applyFont="1" applyFill="1"/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8"/>
  <sheetViews>
    <sheetView tabSelected="1" view="pageBreakPreview" topLeftCell="A137" zoomScale="120" zoomScaleNormal="90" zoomScaleSheetLayoutView="120" workbookViewId="0">
      <selection activeCell="E6" sqref="E6"/>
    </sheetView>
  </sheetViews>
  <sheetFormatPr defaultColWidth="9.140625" defaultRowHeight="15" x14ac:dyDescent="0.25"/>
  <cols>
    <col min="1" max="1" width="48" style="23" customWidth="1"/>
    <col min="2" max="2" width="25.7109375" style="23" customWidth="1"/>
    <col min="3" max="4" width="20.140625" style="23" customWidth="1"/>
    <col min="5" max="5" width="13.85546875" style="23" customWidth="1"/>
    <col min="6" max="16384" width="9.140625" style="1"/>
  </cols>
  <sheetData>
    <row r="1" spans="1:5" x14ac:dyDescent="0.25">
      <c r="E1" s="26" t="s">
        <v>333</v>
      </c>
    </row>
    <row r="2" spans="1:5" x14ac:dyDescent="0.25">
      <c r="E2" s="26" t="s">
        <v>324</v>
      </c>
    </row>
    <row r="3" spans="1:5" x14ac:dyDescent="0.25">
      <c r="E3" s="26" t="s">
        <v>325</v>
      </c>
    </row>
    <row r="4" spans="1:5" x14ac:dyDescent="0.25">
      <c r="E4" s="26" t="s">
        <v>326</v>
      </c>
    </row>
    <row r="5" spans="1:5" x14ac:dyDescent="0.25">
      <c r="E5" s="26" t="s">
        <v>327</v>
      </c>
    </row>
    <row r="6" spans="1:5" x14ac:dyDescent="0.25">
      <c r="D6" s="30"/>
      <c r="E6" s="26" t="s">
        <v>359</v>
      </c>
    </row>
    <row r="7" spans="1:5" ht="18.75" x14ac:dyDescent="0.3">
      <c r="A7" s="29" t="s">
        <v>328</v>
      </c>
      <c r="B7" s="29"/>
      <c r="C7" s="29"/>
      <c r="D7" s="29"/>
      <c r="E7" s="29"/>
    </row>
    <row r="8" spans="1:5" ht="18.95" customHeight="1" x14ac:dyDescent="0.3">
      <c r="A8" s="29" t="s">
        <v>329</v>
      </c>
      <c r="B8" s="29"/>
      <c r="C8" s="29"/>
      <c r="D8" s="29"/>
      <c r="E8" s="29"/>
    </row>
    <row r="9" spans="1:5" ht="18.95" customHeight="1" x14ac:dyDescent="0.3">
      <c r="A9" s="29" t="s">
        <v>354</v>
      </c>
      <c r="B9" s="29"/>
      <c r="C9" s="29"/>
      <c r="D9" s="29"/>
      <c r="E9" s="29"/>
    </row>
    <row r="10" spans="1:5" ht="18.75" x14ac:dyDescent="0.3">
      <c r="B10" s="6"/>
      <c r="C10" s="6"/>
      <c r="D10" s="6"/>
      <c r="E10" s="7" t="s">
        <v>352</v>
      </c>
    </row>
    <row r="11" spans="1:5" ht="45" x14ac:dyDescent="0.25">
      <c r="A11" s="4" t="s">
        <v>0</v>
      </c>
      <c r="B11" s="4" t="s">
        <v>97</v>
      </c>
      <c r="C11" s="5" t="s">
        <v>320</v>
      </c>
      <c r="D11" s="5" t="s">
        <v>336</v>
      </c>
      <c r="E11" s="5" t="s">
        <v>337</v>
      </c>
    </row>
    <row r="12" spans="1:5" ht="18.75" customHeight="1" x14ac:dyDescent="0.25">
      <c r="A12" s="12" t="s">
        <v>1</v>
      </c>
      <c r="B12" s="9"/>
      <c r="C12" s="2">
        <f>C13+C144</f>
        <v>2347394604.8199997</v>
      </c>
      <c r="D12" s="2">
        <f>D13+D144</f>
        <v>2291354120.9900002</v>
      </c>
      <c r="E12" s="27">
        <f t="shared" ref="E12:E15" si="0">D12/C12*100</f>
        <v>97.61265175804148</v>
      </c>
    </row>
    <row r="13" spans="1:5" ht="18.75" customHeight="1" x14ac:dyDescent="0.25">
      <c r="A13" s="12" t="s">
        <v>2</v>
      </c>
      <c r="B13" s="9" t="s">
        <v>98</v>
      </c>
      <c r="C13" s="2">
        <f>C14+C23+C28+C39+C42+C44+C58+C64+C78+C86+C139</f>
        <v>593753862.25999999</v>
      </c>
      <c r="D13" s="2">
        <f>D14+D23+D28+D39+D42+D44+D58+D64+D78+D86+D139</f>
        <v>589102191.57000005</v>
      </c>
      <c r="E13" s="27">
        <f>D13/C13*100</f>
        <v>99.216565822023568</v>
      </c>
    </row>
    <row r="14" spans="1:5" ht="18.75" customHeight="1" x14ac:dyDescent="0.25">
      <c r="A14" s="12" t="s">
        <v>3</v>
      </c>
      <c r="B14" s="9" t="s">
        <v>99</v>
      </c>
      <c r="C14" s="2">
        <f>C15</f>
        <v>362259197.92000002</v>
      </c>
      <c r="D14" s="2">
        <f>D15</f>
        <v>349910259.96000004</v>
      </c>
      <c r="E14" s="27">
        <f t="shared" si="0"/>
        <v>96.591131976522774</v>
      </c>
    </row>
    <row r="15" spans="1:5" ht="18.75" customHeight="1" x14ac:dyDescent="0.25">
      <c r="A15" s="12" t="s">
        <v>4</v>
      </c>
      <c r="B15" s="9" t="s">
        <v>100</v>
      </c>
      <c r="C15" s="2">
        <f>C16+C17+C18+C19+C20+C21+C22</f>
        <v>362259197.92000002</v>
      </c>
      <c r="D15" s="2">
        <f>D16+D17+D18+D19+D20+D21+D22</f>
        <v>349910259.96000004</v>
      </c>
      <c r="E15" s="27">
        <f t="shared" si="0"/>
        <v>96.591131976522774</v>
      </c>
    </row>
    <row r="16" spans="1:5" ht="92.25" customHeight="1" x14ac:dyDescent="0.25">
      <c r="A16" s="8" t="s">
        <v>5</v>
      </c>
      <c r="B16" s="9" t="s">
        <v>101</v>
      </c>
      <c r="C16" s="2">
        <v>346376284.01999998</v>
      </c>
      <c r="D16" s="2">
        <v>329621583.48000002</v>
      </c>
      <c r="E16" s="27">
        <f>D16/C16*100</f>
        <v>95.162861514204437</v>
      </c>
    </row>
    <row r="17" spans="1:5" ht="100.5" customHeight="1" x14ac:dyDescent="0.25">
      <c r="A17" s="10" t="s">
        <v>355</v>
      </c>
      <c r="B17" s="9" t="s">
        <v>102</v>
      </c>
      <c r="C17" s="2">
        <v>500000</v>
      </c>
      <c r="D17" s="2">
        <v>188203.63</v>
      </c>
      <c r="E17" s="27">
        <f t="shared" ref="E17:E80" si="1">D17/C17*100</f>
        <v>37.640726000000001</v>
      </c>
    </row>
    <row r="18" spans="1:5" ht="38.25" x14ac:dyDescent="0.25">
      <c r="A18" s="11" t="s">
        <v>356</v>
      </c>
      <c r="B18" s="9" t="s">
        <v>103</v>
      </c>
      <c r="C18" s="2">
        <v>3000000</v>
      </c>
      <c r="D18" s="2">
        <v>5316820.67</v>
      </c>
      <c r="E18" s="27">
        <f t="shared" si="1"/>
        <v>177.22735566666668</v>
      </c>
    </row>
    <row r="19" spans="1:5" ht="78" customHeight="1" x14ac:dyDescent="0.25">
      <c r="A19" s="8" t="s">
        <v>357</v>
      </c>
      <c r="B19" s="9" t="s">
        <v>104</v>
      </c>
      <c r="C19" s="2">
        <v>11000000</v>
      </c>
      <c r="D19" s="2">
        <v>12016426.939999999</v>
      </c>
      <c r="E19" s="27">
        <f t="shared" si="1"/>
        <v>109.2402449090909</v>
      </c>
    </row>
    <row r="20" spans="1:5" ht="117" customHeight="1" x14ac:dyDescent="0.25">
      <c r="A20" s="12" t="s">
        <v>6</v>
      </c>
      <c r="B20" s="9" t="s">
        <v>105</v>
      </c>
      <c r="C20" s="2">
        <v>800000</v>
      </c>
      <c r="D20" s="2">
        <v>1537393.12</v>
      </c>
      <c r="E20" s="27">
        <f t="shared" si="1"/>
        <v>192.17414000000002</v>
      </c>
    </row>
    <row r="21" spans="1:5" ht="51" customHeight="1" x14ac:dyDescent="0.25">
      <c r="A21" s="12" t="s">
        <v>7</v>
      </c>
      <c r="B21" s="9" t="s">
        <v>106</v>
      </c>
      <c r="C21" s="2">
        <v>577922.65999999992</v>
      </c>
      <c r="D21" s="2">
        <v>956436.72</v>
      </c>
      <c r="E21" s="27">
        <f t="shared" si="1"/>
        <v>165.49562531429382</v>
      </c>
    </row>
    <row r="22" spans="1:5" ht="53.25" customHeight="1" x14ac:dyDescent="0.25">
      <c r="A22" s="12" t="s">
        <v>8</v>
      </c>
      <c r="B22" s="9" t="s">
        <v>107</v>
      </c>
      <c r="C22" s="2">
        <v>4991.24</v>
      </c>
      <c r="D22" s="2">
        <v>273395.40000000002</v>
      </c>
      <c r="E22" s="27">
        <f t="shared" si="1"/>
        <v>5477.504588038244</v>
      </c>
    </row>
    <row r="23" spans="1:5" ht="43.5" customHeight="1" x14ac:dyDescent="0.25">
      <c r="A23" s="12" t="s">
        <v>9</v>
      </c>
      <c r="B23" s="9" t="s">
        <v>108</v>
      </c>
      <c r="C23" s="2">
        <f t="shared" ref="C23" si="2">C24+C25+C26+C27</f>
        <v>44839000</v>
      </c>
      <c r="D23" s="2">
        <f>D24+D25+D26+D27</f>
        <v>44676814.490000002</v>
      </c>
      <c r="E23" s="27">
        <f t="shared" si="1"/>
        <v>99.63829365061666</v>
      </c>
    </row>
    <row r="24" spans="1:5" ht="103.5" customHeight="1" x14ac:dyDescent="0.25">
      <c r="A24" s="8" t="s">
        <v>10</v>
      </c>
      <c r="B24" s="9" t="s">
        <v>109</v>
      </c>
      <c r="C24" s="2">
        <v>23270330</v>
      </c>
      <c r="D24" s="2">
        <v>23081638.82</v>
      </c>
      <c r="E24" s="27">
        <f t="shared" si="1"/>
        <v>99.189134060410836</v>
      </c>
    </row>
    <row r="25" spans="1:5" ht="117" customHeight="1" x14ac:dyDescent="0.25">
      <c r="A25" s="13" t="s">
        <v>11</v>
      </c>
      <c r="B25" s="9" t="s">
        <v>110</v>
      </c>
      <c r="C25" s="2">
        <v>113010</v>
      </c>
      <c r="D25" s="2">
        <v>133362.56</v>
      </c>
      <c r="E25" s="27">
        <f t="shared" si="1"/>
        <v>118.00952128130253</v>
      </c>
    </row>
    <row r="26" spans="1:5" ht="102.75" customHeight="1" x14ac:dyDescent="0.25">
      <c r="A26" s="8" t="s">
        <v>12</v>
      </c>
      <c r="B26" s="9" t="s">
        <v>111</v>
      </c>
      <c r="C26" s="2">
        <v>24198520</v>
      </c>
      <c r="D26" s="2">
        <v>23974219.399999999</v>
      </c>
      <c r="E26" s="27">
        <f t="shared" si="1"/>
        <v>99.073081328940773</v>
      </c>
    </row>
    <row r="27" spans="1:5" ht="102.75" customHeight="1" x14ac:dyDescent="0.25">
      <c r="A27" s="8" t="s">
        <v>13</v>
      </c>
      <c r="B27" s="9" t="s">
        <v>112</v>
      </c>
      <c r="C27" s="2">
        <v>-2742860</v>
      </c>
      <c r="D27" s="2">
        <v>-2512406.29</v>
      </c>
      <c r="E27" s="27">
        <f t="shared" si="1"/>
        <v>91.598050574947322</v>
      </c>
    </row>
    <row r="28" spans="1:5" ht="18.75" customHeight="1" x14ac:dyDescent="0.25">
      <c r="A28" s="14" t="s">
        <v>14</v>
      </c>
      <c r="B28" s="9" t="s">
        <v>113</v>
      </c>
      <c r="C28" s="2">
        <f t="shared" ref="C28" si="3">C29+C33+C35+C37</f>
        <v>77473276.75</v>
      </c>
      <c r="D28" s="2">
        <f>D29+D33+D35+D37</f>
        <v>78994738.75</v>
      </c>
      <c r="E28" s="27">
        <f t="shared" si="1"/>
        <v>101.96385394270806</v>
      </c>
    </row>
    <row r="29" spans="1:5" ht="25.5" x14ac:dyDescent="0.25">
      <c r="A29" s="12" t="s">
        <v>15</v>
      </c>
      <c r="B29" s="9" t="s">
        <v>114</v>
      </c>
      <c r="C29" s="2">
        <f>C30+C31+C32</f>
        <v>60415000</v>
      </c>
      <c r="D29" s="2">
        <f>D30+D31+D32</f>
        <v>62093119.280000001</v>
      </c>
      <c r="E29" s="27">
        <f t="shared" si="1"/>
        <v>102.77765336423074</v>
      </c>
    </row>
    <row r="30" spans="1:5" ht="25.5" x14ac:dyDescent="0.25">
      <c r="A30" s="12" t="s">
        <v>16</v>
      </c>
      <c r="B30" s="9" t="s">
        <v>115</v>
      </c>
      <c r="C30" s="2">
        <v>41873527</v>
      </c>
      <c r="D30" s="2">
        <v>43052211.310000002</v>
      </c>
      <c r="E30" s="27">
        <f t="shared" si="1"/>
        <v>102.81486751760845</v>
      </c>
    </row>
    <row r="31" spans="1:5" ht="63.75" x14ac:dyDescent="0.25">
      <c r="A31" s="12" t="s">
        <v>17</v>
      </c>
      <c r="B31" s="9" t="s">
        <v>116</v>
      </c>
      <c r="C31" s="2">
        <v>18541473</v>
      </c>
      <c r="D31" s="2">
        <v>19041012.640000001</v>
      </c>
      <c r="E31" s="27">
        <f t="shared" si="1"/>
        <v>102.69417451353516</v>
      </c>
    </row>
    <row r="32" spans="1:5" ht="38.25" x14ac:dyDescent="0.25">
      <c r="A32" s="12" t="s">
        <v>18</v>
      </c>
      <c r="B32" s="9" t="s">
        <v>117</v>
      </c>
      <c r="C32" s="2">
        <v>0</v>
      </c>
      <c r="D32" s="2">
        <v>-104.67</v>
      </c>
      <c r="E32" s="27" t="s">
        <v>358</v>
      </c>
    </row>
    <row r="33" spans="1:5" ht="25.5" x14ac:dyDescent="0.25">
      <c r="A33" s="12" t="s">
        <v>19</v>
      </c>
      <c r="B33" s="9" t="s">
        <v>118</v>
      </c>
      <c r="C33" s="2">
        <f>C34</f>
        <v>87438.399999999994</v>
      </c>
      <c r="D33" s="2">
        <f>D34</f>
        <v>90270.82</v>
      </c>
      <c r="E33" s="27">
        <f t="shared" si="1"/>
        <v>103.23933191824189</v>
      </c>
    </row>
    <row r="34" spans="1:5" ht="25.5" x14ac:dyDescent="0.25">
      <c r="A34" s="12" t="s">
        <v>19</v>
      </c>
      <c r="B34" s="9" t="s">
        <v>119</v>
      </c>
      <c r="C34" s="2">
        <v>87438.399999999994</v>
      </c>
      <c r="D34" s="2">
        <v>90270.82</v>
      </c>
      <c r="E34" s="27">
        <f t="shared" si="1"/>
        <v>103.23933191824189</v>
      </c>
    </row>
    <row r="35" spans="1:5" x14ac:dyDescent="0.25">
      <c r="A35" s="14" t="s">
        <v>20</v>
      </c>
      <c r="B35" s="9" t="s">
        <v>120</v>
      </c>
      <c r="C35" s="2">
        <f>C36</f>
        <v>3315838.35</v>
      </c>
      <c r="D35" s="2">
        <f>D36</f>
        <v>3317326.98</v>
      </c>
      <c r="E35" s="27">
        <f t="shared" si="1"/>
        <v>100.04489452870946</v>
      </c>
    </row>
    <row r="36" spans="1:5" x14ac:dyDescent="0.25">
      <c r="A36" s="14" t="s">
        <v>20</v>
      </c>
      <c r="B36" s="9" t="s">
        <v>121</v>
      </c>
      <c r="C36" s="2">
        <v>3315838.35</v>
      </c>
      <c r="D36" s="2">
        <v>3317326.98</v>
      </c>
      <c r="E36" s="27">
        <f t="shared" si="1"/>
        <v>100.04489452870946</v>
      </c>
    </row>
    <row r="37" spans="1:5" ht="25.5" x14ac:dyDescent="0.25">
      <c r="A37" s="12" t="s">
        <v>21</v>
      </c>
      <c r="B37" s="9" t="s">
        <v>122</v>
      </c>
      <c r="C37" s="2">
        <f>C38</f>
        <v>13655000</v>
      </c>
      <c r="D37" s="2">
        <f>D38</f>
        <v>13494021.67</v>
      </c>
      <c r="E37" s="27">
        <f t="shared" si="1"/>
        <v>98.821103405346022</v>
      </c>
    </row>
    <row r="38" spans="1:5" ht="41.25" customHeight="1" x14ac:dyDescent="0.25">
      <c r="A38" s="12" t="s">
        <v>22</v>
      </c>
      <c r="B38" s="9" t="s">
        <v>123</v>
      </c>
      <c r="C38" s="2">
        <v>13655000</v>
      </c>
      <c r="D38" s="2">
        <v>13494021.67</v>
      </c>
      <c r="E38" s="27">
        <f t="shared" si="1"/>
        <v>98.821103405346022</v>
      </c>
    </row>
    <row r="39" spans="1:5" ht="18.75" customHeight="1" x14ac:dyDescent="0.25">
      <c r="A39" s="14" t="s">
        <v>23</v>
      </c>
      <c r="B39" s="9" t="s">
        <v>124</v>
      </c>
      <c r="C39" s="2">
        <f>C40+C41</f>
        <v>12983000</v>
      </c>
      <c r="D39" s="2">
        <f>D40+D41</f>
        <v>16187770.029999999</v>
      </c>
      <c r="E39" s="27">
        <f t="shared" si="1"/>
        <v>124.68435669721944</v>
      </c>
    </row>
    <row r="40" spans="1:5" ht="38.25" x14ac:dyDescent="0.25">
      <c r="A40" s="12" t="s">
        <v>24</v>
      </c>
      <c r="B40" s="9" t="s">
        <v>125</v>
      </c>
      <c r="C40" s="2">
        <v>12948000</v>
      </c>
      <c r="D40" s="2">
        <v>16152770.029999999</v>
      </c>
      <c r="E40" s="27">
        <f t="shared" si="1"/>
        <v>124.75108147976522</v>
      </c>
    </row>
    <row r="41" spans="1:5" ht="25.5" x14ac:dyDescent="0.25">
      <c r="A41" s="12" t="s">
        <v>25</v>
      </c>
      <c r="B41" s="9" t="s">
        <v>126</v>
      </c>
      <c r="C41" s="2">
        <v>35000</v>
      </c>
      <c r="D41" s="2">
        <v>35000</v>
      </c>
      <c r="E41" s="27">
        <f t="shared" si="1"/>
        <v>100</v>
      </c>
    </row>
    <row r="42" spans="1:5" ht="41.25" customHeight="1" x14ac:dyDescent="0.25">
      <c r="A42" s="12" t="s">
        <v>26</v>
      </c>
      <c r="B42" s="9" t="s">
        <v>127</v>
      </c>
      <c r="C42" s="2">
        <f>C43</f>
        <v>-8871</v>
      </c>
      <c r="D42" s="2">
        <f t="shared" ref="D42" si="4">D43</f>
        <v>-8871</v>
      </c>
      <c r="E42" s="27">
        <f t="shared" si="1"/>
        <v>100</v>
      </c>
    </row>
    <row r="43" spans="1:5" ht="25.5" x14ac:dyDescent="0.25">
      <c r="A43" s="12" t="s">
        <v>27</v>
      </c>
      <c r="B43" s="9" t="s">
        <v>128</v>
      </c>
      <c r="C43" s="2">
        <v>-8871</v>
      </c>
      <c r="D43" s="2">
        <v>-8871</v>
      </c>
      <c r="E43" s="27">
        <f t="shared" si="1"/>
        <v>100</v>
      </c>
    </row>
    <row r="44" spans="1:5" ht="42" customHeight="1" x14ac:dyDescent="0.25">
      <c r="A44" s="12" t="s">
        <v>28</v>
      </c>
      <c r="B44" s="9" t="s">
        <v>129</v>
      </c>
      <c r="C44" s="2">
        <f>C45</f>
        <v>29008542.840000004</v>
      </c>
      <c r="D44" s="2">
        <f>D45</f>
        <v>28950218.5</v>
      </c>
      <c r="E44" s="27">
        <f t="shared" si="1"/>
        <v>99.798940814360449</v>
      </c>
    </row>
    <row r="45" spans="1:5" ht="76.5" x14ac:dyDescent="0.25">
      <c r="A45" s="8" t="s">
        <v>330</v>
      </c>
      <c r="B45" s="9" t="s">
        <v>130</v>
      </c>
      <c r="C45" s="2">
        <f>C46+C49+C51+C56</f>
        <v>29008542.840000004</v>
      </c>
      <c r="D45" s="2">
        <f>D46+D49+D51+D56</f>
        <v>28950218.5</v>
      </c>
      <c r="E45" s="27">
        <f t="shared" si="1"/>
        <v>99.798940814360449</v>
      </c>
    </row>
    <row r="46" spans="1:5" ht="63.75" x14ac:dyDescent="0.25">
      <c r="A46" s="13" t="s">
        <v>331</v>
      </c>
      <c r="B46" s="9" t="s">
        <v>131</v>
      </c>
      <c r="C46" s="2">
        <f>C47+C48</f>
        <v>26437207.210000001</v>
      </c>
      <c r="D46" s="2">
        <f>D47+D48</f>
        <v>26427586.41</v>
      </c>
      <c r="E46" s="27">
        <f t="shared" si="1"/>
        <v>99.96360886411496</v>
      </c>
    </row>
    <row r="47" spans="1:5" ht="78.75" customHeight="1" x14ac:dyDescent="0.25">
      <c r="A47" s="12" t="s">
        <v>29</v>
      </c>
      <c r="B47" s="9" t="s">
        <v>132</v>
      </c>
      <c r="C47" s="2">
        <v>8429930</v>
      </c>
      <c r="D47" s="2">
        <v>7959613.5199999996</v>
      </c>
      <c r="E47" s="27">
        <f t="shared" si="1"/>
        <v>94.420873245685314</v>
      </c>
    </row>
    <row r="48" spans="1:5" ht="89.25" x14ac:dyDescent="0.25">
      <c r="A48" s="8" t="s">
        <v>30</v>
      </c>
      <c r="B48" s="9" t="s">
        <v>133</v>
      </c>
      <c r="C48" s="2">
        <v>18007277.210000001</v>
      </c>
      <c r="D48" s="2">
        <v>18467972.890000001</v>
      </c>
      <c r="E48" s="27">
        <f t="shared" si="1"/>
        <v>102.55838611594295</v>
      </c>
    </row>
    <row r="49" spans="1:5" ht="78.75" customHeight="1" x14ac:dyDescent="0.25">
      <c r="A49" s="12" t="s">
        <v>31</v>
      </c>
      <c r="B49" s="9" t="s">
        <v>134</v>
      </c>
      <c r="C49" s="2">
        <f>C50</f>
        <v>1325660.6399999999</v>
      </c>
      <c r="D49" s="2">
        <f>D50</f>
        <v>1325660.6399999999</v>
      </c>
      <c r="E49" s="27">
        <f t="shared" si="1"/>
        <v>100</v>
      </c>
    </row>
    <row r="50" spans="1:5" ht="78.75" customHeight="1" x14ac:dyDescent="0.25">
      <c r="A50" s="12" t="s">
        <v>32</v>
      </c>
      <c r="B50" s="9" t="s">
        <v>135</v>
      </c>
      <c r="C50" s="2">
        <v>1325660.6399999999</v>
      </c>
      <c r="D50" s="2">
        <v>1325660.6399999999</v>
      </c>
      <c r="E50" s="27">
        <f t="shared" si="1"/>
        <v>100</v>
      </c>
    </row>
    <row r="51" spans="1:5" s="3" customFormat="1" ht="76.5" x14ac:dyDescent="0.25">
      <c r="A51" s="12" t="s">
        <v>33</v>
      </c>
      <c r="B51" s="9" t="s">
        <v>136</v>
      </c>
      <c r="C51" s="2">
        <f>C52+C53+C54+C55</f>
        <v>1245674.9900000002</v>
      </c>
      <c r="D51" s="2">
        <f>D52+D53+D54+D55</f>
        <v>1196810.45</v>
      </c>
      <c r="E51" s="27">
        <f t="shared" si="1"/>
        <v>96.077264102412443</v>
      </c>
    </row>
    <row r="52" spans="1:5" ht="63.75" x14ac:dyDescent="0.25">
      <c r="A52" s="12" t="s">
        <v>351</v>
      </c>
      <c r="B52" s="9" t="s">
        <v>137</v>
      </c>
      <c r="C52" s="2">
        <v>376257.33</v>
      </c>
      <c r="D52" s="2">
        <v>463249.09</v>
      </c>
      <c r="E52" s="27">
        <f t="shared" si="1"/>
        <v>123.12028313175985</v>
      </c>
    </row>
    <row r="53" spans="1:5" ht="63.75" x14ac:dyDescent="0.25">
      <c r="A53" s="12" t="s">
        <v>351</v>
      </c>
      <c r="B53" s="9" t="s">
        <v>138</v>
      </c>
      <c r="C53" s="2">
        <v>380000</v>
      </c>
      <c r="D53" s="2">
        <v>241964.78</v>
      </c>
      <c r="E53" s="27">
        <f t="shared" si="1"/>
        <v>63.674942105263156</v>
      </c>
    </row>
    <row r="54" spans="1:5" ht="63.75" x14ac:dyDescent="0.25">
      <c r="A54" s="12" t="s">
        <v>351</v>
      </c>
      <c r="B54" s="9" t="s">
        <v>139</v>
      </c>
      <c r="C54" s="2">
        <v>228617.66</v>
      </c>
      <c r="D54" s="2">
        <v>230796.58</v>
      </c>
      <c r="E54" s="27">
        <f t="shared" si="1"/>
        <v>100.95308472670045</v>
      </c>
    </row>
    <row r="55" spans="1:5" ht="63.75" x14ac:dyDescent="0.25">
      <c r="A55" s="12" t="s">
        <v>351</v>
      </c>
      <c r="B55" s="9" t="s">
        <v>140</v>
      </c>
      <c r="C55" s="2">
        <v>260800</v>
      </c>
      <c r="D55" s="2">
        <v>260800</v>
      </c>
      <c r="E55" s="27">
        <f t="shared" si="1"/>
        <v>100</v>
      </c>
    </row>
    <row r="56" spans="1:5" ht="40.5" customHeight="1" x14ac:dyDescent="0.25">
      <c r="A56" s="12" t="s">
        <v>338</v>
      </c>
      <c r="B56" s="9" t="s">
        <v>341</v>
      </c>
      <c r="C56" s="2">
        <f>C57</f>
        <v>0</v>
      </c>
      <c r="D56" s="2">
        <f>D57</f>
        <v>161</v>
      </c>
      <c r="E56" s="27" t="s">
        <v>358</v>
      </c>
    </row>
    <row r="57" spans="1:5" ht="105" customHeight="1" x14ac:dyDescent="0.25">
      <c r="A57" s="12" t="s">
        <v>339</v>
      </c>
      <c r="B57" s="9" t="s">
        <v>340</v>
      </c>
      <c r="C57" s="2">
        <v>0</v>
      </c>
      <c r="D57" s="2">
        <v>161</v>
      </c>
      <c r="E57" s="27" t="s">
        <v>358</v>
      </c>
    </row>
    <row r="58" spans="1:5" ht="27.6" customHeight="1" x14ac:dyDescent="0.25">
      <c r="A58" s="12" t="s">
        <v>34</v>
      </c>
      <c r="B58" s="9" t="s">
        <v>141</v>
      </c>
      <c r="C58" s="2">
        <f>C59+C60+C61+C62+C63</f>
        <v>601687.81000000006</v>
      </c>
      <c r="D58" s="2">
        <f t="shared" ref="D58" si="5">D59+D60+D61+D62+D63</f>
        <v>496260.27999999997</v>
      </c>
      <c r="E58" s="27">
        <f t="shared" si="1"/>
        <v>82.478034580757082</v>
      </c>
    </row>
    <row r="59" spans="1:5" ht="25.5" x14ac:dyDescent="0.25">
      <c r="A59" s="12" t="s">
        <v>35</v>
      </c>
      <c r="B59" s="9" t="s">
        <v>142</v>
      </c>
      <c r="C59" s="2">
        <v>456880</v>
      </c>
      <c r="D59" s="2">
        <v>341766.56</v>
      </c>
      <c r="E59" s="27">
        <f t="shared" si="1"/>
        <v>74.804447557345483</v>
      </c>
    </row>
    <row r="60" spans="1:5" ht="15.75" customHeight="1" x14ac:dyDescent="0.25">
      <c r="A60" s="12" t="s">
        <v>36</v>
      </c>
      <c r="B60" s="9" t="s">
        <v>143</v>
      </c>
      <c r="C60" s="2">
        <v>59059.51</v>
      </c>
      <c r="D60" s="2">
        <v>79729.509999999995</v>
      </c>
      <c r="E60" s="27">
        <f t="shared" si="1"/>
        <v>134.99859717766029</v>
      </c>
    </row>
    <row r="61" spans="1:5" ht="15.75" customHeight="1" x14ac:dyDescent="0.25">
      <c r="A61" s="12" t="s">
        <v>37</v>
      </c>
      <c r="B61" s="9" t="s">
        <v>144</v>
      </c>
      <c r="C61" s="2">
        <v>76240</v>
      </c>
      <c r="D61" s="2">
        <v>72415.91</v>
      </c>
      <c r="E61" s="27">
        <f t="shared" si="1"/>
        <v>94.984142182581323</v>
      </c>
    </row>
    <row r="62" spans="1:5" ht="15.75" customHeight="1" x14ac:dyDescent="0.25">
      <c r="A62" s="12" t="s">
        <v>38</v>
      </c>
      <c r="B62" s="9" t="s">
        <v>145</v>
      </c>
      <c r="C62" s="2">
        <v>2348.3000000000002</v>
      </c>
      <c r="D62" s="2">
        <v>2348.3000000000002</v>
      </c>
      <c r="E62" s="27">
        <f t="shared" si="1"/>
        <v>100</v>
      </c>
    </row>
    <row r="63" spans="1:5" ht="38.25" x14ac:dyDescent="0.25">
      <c r="A63" s="12" t="s">
        <v>39</v>
      </c>
      <c r="B63" s="9" t="s">
        <v>146</v>
      </c>
      <c r="C63" s="2">
        <v>7160</v>
      </c>
      <c r="D63" s="2">
        <v>0</v>
      </c>
      <c r="E63" s="27">
        <f t="shared" si="1"/>
        <v>0</v>
      </c>
    </row>
    <row r="64" spans="1:5" ht="26.25" customHeight="1" x14ac:dyDescent="0.25">
      <c r="A64" s="12" t="s">
        <v>40</v>
      </c>
      <c r="B64" s="9" t="s">
        <v>147</v>
      </c>
      <c r="C64" s="2">
        <f>C65+C69+C73</f>
        <v>58294596.690000005</v>
      </c>
      <c r="D64" s="2">
        <f t="shared" ref="D64" si="6">D65+D69+D73</f>
        <v>61096592.769999996</v>
      </c>
      <c r="E64" s="27">
        <f t="shared" si="1"/>
        <v>104.80661371567676</v>
      </c>
    </row>
    <row r="65" spans="1:5" x14ac:dyDescent="0.25">
      <c r="A65" s="12" t="s">
        <v>41</v>
      </c>
      <c r="B65" s="9" t="s">
        <v>148</v>
      </c>
      <c r="C65" s="2">
        <f t="shared" ref="C65" si="7">C66+C67+C68</f>
        <v>57151186.230000004</v>
      </c>
      <c r="D65" s="2">
        <f t="shared" ref="D65" si="8">D66+D67+D68</f>
        <v>59838592.719999999</v>
      </c>
      <c r="E65" s="27">
        <f t="shared" si="1"/>
        <v>104.70227595834103</v>
      </c>
    </row>
    <row r="66" spans="1:5" ht="38.25" x14ac:dyDescent="0.25">
      <c r="A66" s="12" t="s">
        <v>42</v>
      </c>
      <c r="B66" s="9" t="s">
        <v>149</v>
      </c>
      <c r="C66" s="2">
        <v>3985916.63</v>
      </c>
      <c r="D66" s="2">
        <v>3928221.33</v>
      </c>
      <c r="E66" s="27">
        <f t="shared" si="1"/>
        <v>98.552521154964552</v>
      </c>
    </row>
    <row r="67" spans="1:5" ht="38.25" x14ac:dyDescent="0.25">
      <c r="A67" s="12" t="s">
        <v>42</v>
      </c>
      <c r="B67" s="9" t="s">
        <v>150</v>
      </c>
      <c r="C67" s="2">
        <v>51427819.600000001</v>
      </c>
      <c r="D67" s="2">
        <v>54208280.390000001</v>
      </c>
      <c r="E67" s="27">
        <f t="shared" si="1"/>
        <v>105.40653057358085</v>
      </c>
    </row>
    <row r="68" spans="1:5" ht="38.25" x14ac:dyDescent="0.25">
      <c r="A68" s="12" t="s">
        <v>42</v>
      </c>
      <c r="B68" s="9" t="s">
        <v>151</v>
      </c>
      <c r="C68" s="2">
        <v>1737450</v>
      </c>
      <c r="D68" s="2">
        <v>1702091</v>
      </c>
      <c r="E68" s="27">
        <f t="shared" si="1"/>
        <v>97.964891076002189</v>
      </c>
    </row>
    <row r="69" spans="1:5" ht="25.5" customHeight="1" x14ac:dyDescent="0.25">
      <c r="A69" s="12" t="s">
        <v>43</v>
      </c>
      <c r="B69" s="9" t="s">
        <v>152</v>
      </c>
      <c r="C69" s="2">
        <f t="shared" ref="C69" si="9">C70+C71+C72</f>
        <v>733743.67999999993</v>
      </c>
      <c r="D69" s="2">
        <f>D70+D71+D72</f>
        <v>717041.69000000006</v>
      </c>
      <c r="E69" s="27">
        <f t="shared" si="1"/>
        <v>97.723729627218063</v>
      </c>
    </row>
    <row r="70" spans="1:5" ht="38.25" x14ac:dyDescent="0.25">
      <c r="A70" s="12" t="s">
        <v>44</v>
      </c>
      <c r="B70" s="9" t="s">
        <v>153</v>
      </c>
      <c r="C70" s="2">
        <v>77479.7</v>
      </c>
      <c r="D70" s="2">
        <v>77774.8</v>
      </c>
      <c r="E70" s="27">
        <f t="shared" si="1"/>
        <v>100.38087395795286</v>
      </c>
    </row>
    <row r="71" spans="1:5" ht="38.25" x14ac:dyDescent="0.25">
      <c r="A71" s="12" t="s">
        <v>44</v>
      </c>
      <c r="B71" s="9" t="s">
        <v>154</v>
      </c>
      <c r="C71" s="2">
        <v>618797.77</v>
      </c>
      <c r="D71" s="2">
        <v>605189.5</v>
      </c>
      <c r="E71" s="27">
        <f t="shared" si="1"/>
        <v>97.800853419365097</v>
      </c>
    </row>
    <row r="72" spans="1:5" ht="38.25" x14ac:dyDescent="0.25">
      <c r="A72" s="12" t="s">
        <v>44</v>
      </c>
      <c r="B72" s="9" t="s">
        <v>155</v>
      </c>
      <c r="C72" s="2">
        <v>37466.21</v>
      </c>
      <c r="D72" s="2">
        <v>34077.39</v>
      </c>
      <c r="E72" s="27">
        <f t="shared" si="1"/>
        <v>90.954996515526915</v>
      </c>
    </row>
    <row r="73" spans="1:5" x14ac:dyDescent="0.25">
      <c r="A73" s="12" t="s">
        <v>45</v>
      </c>
      <c r="B73" s="9" t="s">
        <v>156</v>
      </c>
      <c r="C73" s="2">
        <f>C74+C75+C76+C77</f>
        <v>409666.78</v>
      </c>
      <c r="D73" s="2">
        <f>D74+D75+D76+D77</f>
        <v>540958.36</v>
      </c>
      <c r="E73" s="27">
        <f t="shared" si="1"/>
        <v>132.04838332266041</v>
      </c>
    </row>
    <row r="74" spans="1:5" ht="25.5" x14ac:dyDescent="0.25">
      <c r="A74" s="12" t="s">
        <v>46</v>
      </c>
      <c r="B74" s="9" t="s">
        <v>157</v>
      </c>
      <c r="C74" s="2">
        <v>35283.800000000003</v>
      </c>
      <c r="D74" s="2">
        <v>35283.800000000003</v>
      </c>
      <c r="E74" s="27">
        <f t="shared" si="1"/>
        <v>100</v>
      </c>
    </row>
    <row r="75" spans="1:5" ht="25.5" x14ac:dyDescent="0.25">
      <c r="A75" s="12" t="s">
        <v>46</v>
      </c>
      <c r="B75" s="9" t="s">
        <v>158</v>
      </c>
      <c r="C75" s="2">
        <v>109162.8</v>
      </c>
      <c r="D75" s="2">
        <v>244677.57</v>
      </c>
      <c r="E75" s="27">
        <f t="shared" si="1"/>
        <v>224.1400641976937</v>
      </c>
    </row>
    <row r="76" spans="1:5" ht="25.5" x14ac:dyDescent="0.25">
      <c r="A76" s="12" t="s">
        <v>46</v>
      </c>
      <c r="B76" s="9" t="s">
        <v>159</v>
      </c>
      <c r="C76" s="2">
        <v>242566.34</v>
      </c>
      <c r="D76" s="2">
        <v>238343.15</v>
      </c>
      <c r="E76" s="27">
        <f t="shared" si="1"/>
        <v>98.258954643088572</v>
      </c>
    </row>
    <row r="77" spans="1:5" ht="25.5" x14ac:dyDescent="0.25">
      <c r="A77" s="12" t="s">
        <v>46</v>
      </c>
      <c r="B77" s="9" t="s">
        <v>160</v>
      </c>
      <c r="C77" s="2">
        <v>22653.84</v>
      </c>
      <c r="D77" s="2">
        <v>22653.84</v>
      </c>
      <c r="E77" s="27">
        <f t="shared" si="1"/>
        <v>100</v>
      </c>
    </row>
    <row r="78" spans="1:5" ht="26.25" customHeight="1" x14ac:dyDescent="0.25">
      <c r="A78" s="12" t="s">
        <v>47</v>
      </c>
      <c r="B78" s="9" t="s">
        <v>161</v>
      </c>
      <c r="C78" s="2">
        <f>C79+C81+C83</f>
        <v>4026658.87</v>
      </c>
      <c r="D78" s="2">
        <f>D79+D81+D83</f>
        <v>3979105.33</v>
      </c>
      <c r="E78" s="27">
        <f t="shared" si="1"/>
        <v>98.819032315990555</v>
      </c>
    </row>
    <row r="79" spans="1:5" ht="89.25" x14ac:dyDescent="0.25">
      <c r="A79" s="8" t="s">
        <v>48</v>
      </c>
      <c r="B79" s="9" t="s">
        <v>162</v>
      </c>
      <c r="C79" s="2">
        <f>C80</f>
        <v>874000</v>
      </c>
      <c r="D79" s="2">
        <f t="shared" ref="D79" si="10">D80</f>
        <v>874000</v>
      </c>
      <c r="E79" s="27">
        <f t="shared" si="1"/>
        <v>100</v>
      </c>
    </row>
    <row r="80" spans="1:5" ht="89.25" x14ac:dyDescent="0.25">
      <c r="A80" s="12" t="s">
        <v>49</v>
      </c>
      <c r="B80" s="9" t="s">
        <v>163</v>
      </c>
      <c r="C80" s="2">
        <v>874000</v>
      </c>
      <c r="D80" s="2">
        <v>874000</v>
      </c>
      <c r="E80" s="27">
        <f t="shared" si="1"/>
        <v>100</v>
      </c>
    </row>
    <row r="81" spans="1:5" ht="88.5" customHeight="1" x14ac:dyDescent="0.25">
      <c r="A81" s="12" t="s">
        <v>321</v>
      </c>
      <c r="B81" s="9" t="s">
        <v>322</v>
      </c>
      <c r="C81" s="2">
        <f>C82</f>
        <v>40500</v>
      </c>
      <c r="D81" s="2">
        <f>D82</f>
        <v>40500</v>
      </c>
      <c r="E81" s="27">
        <f t="shared" ref="E81:E149" si="11">D81/C81*100</f>
        <v>100</v>
      </c>
    </row>
    <row r="82" spans="1:5" ht="75.75" customHeight="1" x14ac:dyDescent="0.25">
      <c r="A82" s="8" t="s">
        <v>50</v>
      </c>
      <c r="B82" s="9" t="s">
        <v>164</v>
      </c>
      <c r="C82" s="2">
        <v>40500</v>
      </c>
      <c r="D82" s="2">
        <v>40500</v>
      </c>
      <c r="E82" s="27">
        <f t="shared" si="11"/>
        <v>100</v>
      </c>
    </row>
    <row r="83" spans="1:5" ht="25.5" customHeight="1" x14ac:dyDescent="0.25">
      <c r="A83" s="12" t="s">
        <v>51</v>
      </c>
      <c r="B83" s="9" t="s">
        <v>165</v>
      </c>
      <c r="C83" s="2">
        <f>C84+C85</f>
        <v>3112158.87</v>
      </c>
      <c r="D83" s="2">
        <f>D84+D85</f>
        <v>3064605.33</v>
      </c>
      <c r="E83" s="27">
        <f t="shared" si="11"/>
        <v>98.472007953758478</v>
      </c>
    </row>
    <row r="84" spans="1:5" ht="38.25" customHeight="1" x14ac:dyDescent="0.25">
      <c r="A84" s="8" t="s">
        <v>52</v>
      </c>
      <c r="B84" s="9" t="s">
        <v>166</v>
      </c>
      <c r="C84" s="2">
        <v>1893238</v>
      </c>
      <c r="D84" s="2">
        <v>1794344.45</v>
      </c>
      <c r="E84" s="27">
        <f t="shared" si="11"/>
        <v>94.776486104758078</v>
      </c>
    </row>
    <row r="85" spans="1:5" ht="50.25" customHeight="1" x14ac:dyDescent="0.25">
      <c r="A85" s="12" t="s">
        <v>53</v>
      </c>
      <c r="B85" s="9" t="s">
        <v>167</v>
      </c>
      <c r="C85" s="2">
        <v>1218920.8700000001</v>
      </c>
      <c r="D85" s="2">
        <v>1270260.8799999999</v>
      </c>
      <c r="E85" s="27">
        <f t="shared" si="11"/>
        <v>104.21192312508356</v>
      </c>
    </row>
    <row r="86" spans="1:5" ht="24.75" customHeight="1" x14ac:dyDescent="0.25">
      <c r="A86" s="12" t="s">
        <v>54</v>
      </c>
      <c r="B86" s="9" t="s">
        <v>168</v>
      </c>
      <c r="C86" s="2">
        <f>C87+C124+C126+C136</f>
        <v>3979772.38</v>
      </c>
      <c r="D86" s="2">
        <f>D87+D124+D126+D136</f>
        <v>4502588.7</v>
      </c>
      <c r="E86" s="27">
        <f t="shared" si="11"/>
        <v>113.13683975061912</v>
      </c>
    </row>
    <row r="87" spans="1:5" ht="38.25" x14ac:dyDescent="0.25">
      <c r="A87" s="15" t="s">
        <v>55</v>
      </c>
      <c r="B87" s="16" t="s">
        <v>169</v>
      </c>
      <c r="C87" s="2">
        <f>C88+C91+C94+C98+C100+C102+C104+C106+C108+C110+C114+C116+C119</f>
        <v>2881250.34</v>
      </c>
      <c r="D87" s="2">
        <f>D88+D91+D94+D98+D100+D102+D104+D106+D108+D110+D114+D116+D119</f>
        <v>3339134.1</v>
      </c>
      <c r="E87" s="27">
        <f t="shared" si="11"/>
        <v>115.89184228955267</v>
      </c>
    </row>
    <row r="88" spans="1:5" ht="51" x14ac:dyDescent="0.25">
      <c r="A88" s="15" t="s">
        <v>56</v>
      </c>
      <c r="B88" s="16" t="s">
        <v>170</v>
      </c>
      <c r="C88" s="2">
        <f>C89+C90</f>
        <v>65370.98</v>
      </c>
      <c r="D88" s="2">
        <f>D89+D90</f>
        <v>76217.95</v>
      </c>
      <c r="E88" s="27">
        <f>D88/C88*100</f>
        <v>116.59294384144157</v>
      </c>
    </row>
    <row r="89" spans="1:5" ht="75.75" customHeight="1" x14ac:dyDescent="0.25">
      <c r="A89" s="15" t="s">
        <v>57</v>
      </c>
      <c r="B89" s="16" t="s">
        <v>171</v>
      </c>
      <c r="C89" s="2">
        <v>32000</v>
      </c>
      <c r="D89" s="2">
        <v>37659.1</v>
      </c>
      <c r="E89" s="27">
        <f t="shared" si="11"/>
        <v>117.68468749999998</v>
      </c>
    </row>
    <row r="90" spans="1:5" ht="76.5" x14ac:dyDescent="0.25">
      <c r="A90" s="15" t="s">
        <v>57</v>
      </c>
      <c r="B90" s="16" t="s">
        <v>172</v>
      </c>
      <c r="C90" s="2">
        <v>33370.980000000003</v>
      </c>
      <c r="D90" s="2">
        <v>38558.85</v>
      </c>
      <c r="E90" s="27">
        <f t="shared" si="11"/>
        <v>115.54605228854531</v>
      </c>
    </row>
    <row r="91" spans="1:5" ht="76.5" x14ac:dyDescent="0.25">
      <c r="A91" s="15" t="s">
        <v>58</v>
      </c>
      <c r="B91" s="16" t="s">
        <v>173</v>
      </c>
      <c r="C91" s="2">
        <f>C92+C93</f>
        <v>171589.79</v>
      </c>
      <c r="D91" s="2">
        <f>D92+D93</f>
        <v>153065.47</v>
      </c>
      <c r="E91" s="27">
        <f t="shared" si="11"/>
        <v>89.204299393338033</v>
      </c>
    </row>
    <row r="92" spans="1:5" ht="102" x14ac:dyDescent="0.25">
      <c r="A92" s="15" t="s">
        <v>59</v>
      </c>
      <c r="B92" s="16" t="s">
        <v>174</v>
      </c>
      <c r="C92" s="2">
        <v>156589.79</v>
      </c>
      <c r="D92" s="2">
        <v>133565.47</v>
      </c>
      <c r="E92" s="27">
        <f t="shared" si="11"/>
        <v>85.296410449238095</v>
      </c>
    </row>
    <row r="93" spans="1:5" ht="102" x14ac:dyDescent="0.25">
      <c r="A93" s="28" t="s">
        <v>59</v>
      </c>
      <c r="B93" s="16" t="s">
        <v>222</v>
      </c>
      <c r="C93" s="2">
        <v>15000</v>
      </c>
      <c r="D93" s="2">
        <v>19500</v>
      </c>
      <c r="E93" s="27">
        <f t="shared" si="11"/>
        <v>130</v>
      </c>
    </row>
    <row r="94" spans="1:5" ht="51" x14ac:dyDescent="0.25">
      <c r="A94" s="15" t="s">
        <v>60</v>
      </c>
      <c r="B94" s="16" t="s">
        <v>175</v>
      </c>
      <c r="C94" s="2">
        <f>C95+C96+C97</f>
        <v>75739.55</v>
      </c>
      <c r="D94" s="2">
        <f>D95+D96+D97</f>
        <v>195939.35</v>
      </c>
      <c r="E94" s="27">
        <f t="shared" si="11"/>
        <v>258.70149743429948</v>
      </c>
    </row>
    <row r="95" spans="1:5" ht="76.5" x14ac:dyDescent="0.25">
      <c r="A95" s="15" t="s">
        <v>61</v>
      </c>
      <c r="B95" s="16" t="s">
        <v>176</v>
      </c>
      <c r="C95" s="2">
        <v>62739.55</v>
      </c>
      <c r="D95" s="2">
        <v>62939.35</v>
      </c>
      <c r="E95" s="27">
        <f t="shared" si="11"/>
        <v>100.31845940877804</v>
      </c>
    </row>
    <row r="96" spans="1:5" ht="76.5" x14ac:dyDescent="0.25">
      <c r="A96" s="15" t="s">
        <v>61</v>
      </c>
      <c r="B96" s="16" t="s">
        <v>177</v>
      </c>
      <c r="C96" s="2">
        <v>3000</v>
      </c>
      <c r="D96" s="2">
        <v>3000</v>
      </c>
      <c r="E96" s="27">
        <f t="shared" si="11"/>
        <v>100</v>
      </c>
    </row>
    <row r="97" spans="1:5" ht="76.5" x14ac:dyDescent="0.25">
      <c r="A97" s="15" t="s">
        <v>223</v>
      </c>
      <c r="B97" s="16" t="s">
        <v>224</v>
      </c>
      <c r="C97" s="2">
        <v>10000</v>
      </c>
      <c r="D97" s="2">
        <v>130000</v>
      </c>
      <c r="E97" s="27">
        <f t="shared" si="11"/>
        <v>1300</v>
      </c>
    </row>
    <row r="98" spans="1:5" ht="68.25" customHeight="1" x14ac:dyDescent="0.25">
      <c r="A98" s="15" t="s">
        <v>62</v>
      </c>
      <c r="B98" s="16" t="s">
        <v>178</v>
      </c>
      <c r="C98" s="2">
        <f>C99</f>
        <v>55600</v>
      </c>
      <c r="D98" s="2">
        <f t="shared" ref="D98" si="12">D99</f>
        <v>32000</v>
      </c>
      <c r="E98" s="27">
        <f t="shared" si="11"/>
        <v>57.553956834532372</v>
      </c>
    </row>
    <row r="99" spans="1:5" ht="90" customHeight="1" x14ac:dyDescent="0.25">
      <c r="A99" s="15" t="s">
        <v>63</v>
      </c>
      <c r="B99" s="16" t="s">
        <v>179</v>
      </c>
      <c r="C99" s="2">
        <v>55600</v>
      </c>
      <c r="D99" s="2">
        <v>32000</v>
      </c>
      <c r="E99" s="27">
        <f t="shared" si="11"/>
        <v>57.553956834532372</v>
      </c>
    </row>
    <row r="100" spans="1:5" ht="52.5" customHeight="1" x14ac:dyDescent="0.25">
      <c r="A100" s="15" t="s">
        <v>64</v>
      </c>
      <c r="B100" s="16" t="s">
        <v>180</v>
      </c>
      <c r="C100" s="2">
        <f>C101</f>
        <v>12000</v>
      </c>
      <c r="D100" s="2">
        <f t="shared" ref="D100" si="13">D101</f>
        <v>12000</v>
      </c>
      <c r="E100" s="27">
        <f t="shared" si="11"/>
        <v>100</v>
      </c>
    </row>
    <row r="101" spans="1:5" ht="75.75" customHeight="1" x14ac:dyDescent="0.25">
      <c r="A101" s="15" t="s">
        <v>65</v>
      </c>
      <c r="B101" s="16" t="s">
        <v>181</v>
      </c>
      <c r="C101" s="2">
        <v>12000</v>
      </c>
      <c r="D101" s="2">
        <v>12000</v>
      </c>
      <c r="E101" s="27">
        <f t="shared" si="11"/>
        <v>100</v>
      </c>
    </row>
    <row r="102" spans="1:5" ht="54.75" customHeight="1" x14ac:dyDescent="0.25">
      <c r="A102" s="15" t="s">
        <v>342</v>
      </c>
      <c r="B102" s="16" t="s">
        <v>344</v>
      </c>
      <c r="C102" s="2">
        <f>C103</f>
        <v>0</v>
      </c>
      <c r="D102" s="2">
        <f>D103</f>
        <v>2428.9499999999998</v>
      </c>
      <c r="E102" s="27" t="s">
        <v>358</v>
      </c>
    </row>
    <row r="103" spans="1:5" ht="75.75" customHeight="1" x14ac:dyDescent="0.25">
      <c r="A103" s="15" t="s">
        <v>343</v>
      </c>
      <c r="B103" s="16" t="s">
        <v>345</v>
      </c>
      <c r="C103" s="2">
        <v>0</v>
      </c>
      <c r="D103" s="2">
        <v>2428.9499999999998</v>
      </c>
      <c r="E103" s="27" t="s">
        <v>358</v>
      </c>
    </row>
    <row r="104" spans="1:5" ht="51" customHeight="1" x14ac:dyDescent="0.25">
      <c r="A104" s="15" t="s">
        <v>66</v>
      </c>
      <c r="B104" s="16" t="s">
        <v>182</v>
      </c>
      <c r="C104" s="2">
        <f>C105</f>
        <v>0</v>
      </c>
      <c r="D104" s="2">
        <f>D105</f>
        <v>44.71</v>
      </c>
      <c r="E104" s="27" t="s">
        <v>358</v>
      </c>
    </row>
    <row r="105" spans="1:5" ht="78" customHeight="1" x14ac:dyDescent="0.25">
      <c r="A105" s="15" t="s">
        <v>67</v>
      </c>
      <c r="B105" s="16" t="s">
        <v>183</v>
      </c>
      <c r="C105" s="2">
        <v>0</v>
      </c>
      <c r="D105" s="2">
        <v>44.71</v>
      </c>
      <c r="E105" s="27" t="s">
        <v>358</v>
      </c>
    </row>
    <row r="106" spans="1:5" ht="51" x14ac:dyDescent="0.25">
      <c r="A106" s="15" t="s">
        <v>68</v>
      </c>
      <c r="B106" s="16" t="s">
        <v>184</v>
      </c>
      <c r="C106" s="2">
        <f>C107</f>
        <v>32658.740000000005</v>
      </c>
      <c r="D106" s="2">
        <f t="shared" ref="D106" si="14">D107</f>
        <v>14591.54</v>
      </c>
      <c r="E106" s="27">
        <f t="shared" si="11"/>
        <v>44.678821044535091</v>
      </c>
    </row>
    <row r="107" spans="1:5" ht="81" customHeight="1" x14ac:dyDescent="0.25">
      <c r="A107" s="15" t="s">
        <v>69</v>
      </c>
      <c r="B107" s="16" t="s">
        <v>185</v>
      </c>
      <c r="C107" s="2">
        <v>32658.740000000005</v>
      </c>
      <c r="D107" s="2">
        <v>14591.54</v>
      </c>
      <c r="E107" s="27">
        <f t="shared" si="11"/>
        <v>44.678821044535091</v>
      </c>
    </row>
    <row r="108" spans="1:5" ht="63" customHeight="1" x14ac:dyDescent="0.25">
      <c r="A108" s="15" t="s">
        <v>70</v>
      </c>
      <c r="B108" s="16" t="s">
        <v>186</v>
      </c>
      <c r="C108" s="2">
        <f>C109</f>
        <v>205503.95</v>
      </c>
      <c r="D108" s="2">
        <f t="shared" ref="D108" si="15">D109</f>
        <v>131600</v>
      </c>
      <c r="E108" s="27">
        <f t="shared" si="11"/>
        <v>64.03769854545375</v>
      </c>
    </row>
    <row r="109" spans="1:5" ht="90.75" customHeight="1" x14ac:dyDescent="0.25">
      <c r="A109" s="15" t="s">
        <v>71</v>
      </c>
      <c r="B109" s="16" t="s">
        <v>187</v>
      </c>
      <c r="C109" s="2">
        <v>205503.95</v>
      </c>
      <c r="D109" s="2">
        <v>131600</v>
      </c>
      <c r="E109" s="27">
        <f t="shared" si="11"/>
        <v>64.03769854545375</v>
      </c>
    </row>
    <row r="110" spans="1:5" ht="115.5" customHeight="1" x14ac:dyDescent="0.25">
      <c r="A110" s="15" t="s">
        <v>72</v>
      </c>
      <c r="B110" s="16" t="s">
        <v>188</v>
      </c>
      <c r="C110" s="2">
        <f>C111+C112+C113</f>
        <v>99400</v>
      </c>
      <c r="D110" s="2">
        <f>D111+D112+D113</f>
        <v>102650</v>
      </c>
      <c r="E110" s="27">
        <f t="shared" si="11"/>
        <v>103.26961770623741</v>
      </c>
    </row>
    <row r="111" spans="1:5" ht="114.75" customHeight="1" x14ac:dyDescent="0.25">
      <c r="A111" s="15" t="s">
        <v>72</v>
      </c>
      <c r="B111" s="16" t="s">
        <v>189</v>
      </c>
      <c r="C111" s="2">
        <v>6900</v>
      </c>
      <c r="D111" s="2">
        <v>7650</v>
      </c>
      <c r="E111" s="27">
        <f t="shared" si="11"/>
        <v>110.86956521739131</v>
      </c>
    </row>
    <row r="112" spans="1:5" ht="117.75" customHeight="1" x14ac:dyDescent="0.25">
      <c r="A112" s="15" t="s">
        <v>72</v>
      </c>
      <c r="B112" s="16" t="s">
        <v>190</v>
      </c>
      <c r="C112" s="2">
        <v>42500</v>
      </c>
      <c r="D112" s="2">
        <v>60000</v>
      </c>
      <c r="E112" s="27">
        <f t="shared" si="11"/>
        <v>141.1764705882353</v>
      </c>
    </row>
    <row r="113" spans="1:5" ht="102.75" customHeight="1" x14ac:dyDescent="0.25">
      <c r="A113" s="15" t="s">
        <v>73</v>
      </c>
      <c r="B113" s="16" t="s">
        <v>191</v>
      </c>
      <c r="C113" s="2">
        <v>50000</v>
      </c>
      <c r="D113" s="2">
        <v>35000</v>
      </c>
      <c r="E113" s="27">
        <f t="shared" si="11"/>
        <v>70</v>
      </c>
    </row>
    <row r="114" spans="1:5" ht="63.75" x14ac:dyDescent="0.25">
      <c r="A114" s="15" t="s">
        <v>74</v>
      </c>
      <c r="B114" s="16" t="s">
        <v>192</v>
      </c>
      <c r="C114" s="2">
        <f>C115</f>
        <v>41842.910000000003</v>
      </c>
      <c r="D114" s="2">
        <f t="shared" ref="D114" si="16">D115</f>
        <v>59135.32</v>
      </c>
      <c r="E114" s="27">
        <f t="shared" si="11"/>
        <v>141.32697749750196</v>
      </c>
    </row>
    <row r="115" spans="1:5" ht="93.75" customHeight="1" x14ac:dyDescent="0.25">
      <c r="A115" s="15" t="s">
        <v>75</v>
      </c>
      <c r="B115" s="16" t="s">
        <v>193</v>
      </c>
      <c r="C115" s="2">
        <v>41842.910000000003</v>
      </c>
      <c r="D115" s="2">
        <v>59135.32</v>
      </c>
      <c r="E115" s="27">
        <f t="shared" si="11"/>
        <v>141.32697749750196</v>
      </c>
    </row>
    <row r="116" spans="1:5" ht="51" x14ac:dyDescent="0.25">
      <c r="A116" s="15" t="s">
        <v>76</v>
      </c>
      <c r="B116" s="16" t="s">
        <v>194</v>
      </c>
      <c r="C116" s="2">
        <f>C117+C118</f>
        <v>781014.4</v>
      </c>
      <c r="D116" s="2">
        <f>D117+D118</f>
        <v>1182883.44</v>
      </c>
      <c r="E116" s="27">
        <f t="shared" si="11"/>
        <v>151.45475422732281</v>
      </c>
    </row>
    <row r="117" spans="1:5" ht="76.5" x14ac:dyDescent="0.25">
      <c r="A117" s="15" t="s">
        <v>77</v>
      </c>
      <c r="B117" s="16" t="s">
        <v>195</v>
      </c>
      <c r="C117" s="2">
        <v>779014.4</v>
      </c>
      <c r="D117" s="2">
        <v>1180883.44</v>
      </c>
      <c r="E117" s="27">
        <f t="shared" si="11"/>
        <v>151.58685641754502</v>
      </c>
    </row>
    <row r="118" spans="1:5" ht="76.5" x14ac:dyDescent="0.25">
      <c r="A118" s="15" t="s">
        <v>77</v>
      </c>
      <c r="B118" s="16" t="s">
        <v>225</v>
      </c>
      <c r="C118" s="2">
        <v>2000</v>
      </c>
      <c r="D118" s="2">
        <v>2000</v>
      </c>
      <c r="E118" s="27">
        <f t="shared" si="11"/>
        <v>100</v>
      </c>
    </row>
    <row r="119" spans="1:5" ht="63.75" x14ac:dyDescent="0.25">
      <c r="A119" s="15" t="s">
        <v>78</v>
      </c>
      <c r="B119" s="16" t="s">
        <v>196</v>
      </c>
      <c r="C119" s="2">
        <f>C120+C121+C122+C123</f>
        <v>1340530.02</v>
      </c>
      <c r="D119" s="2">
        <f>D120+D121+D122+D123</f>
        <v>1376577.37</v>
      </c>
      <c r="E119" s="27">
        <f t="shared" si="11"/>
        <v>102.68903713174583</v>
      </c>
    </row>
    <row r="120" spans="1:5" ht="92.25" customHeight="1" x14ac:dyDescent="0.25">
      <c r="A120" s="15" t="s">
        <v>79</v>
      </c>
      <c r="B120" s="16" t="s">
        <v>197</v>
      </c>
      <c r="C120" s="2">
        <v>1303530.02</v>
      </c>
      <c r="D120" s="2">
        <v>1336577.3700000001</v>
      </c>
      <c r="E120" s="27">
        <f t="shared" si="11"/>
        <v>102.53521971055181</v>
      </c>
    </row>
    <row r="121" spans="1:5" ht="89.25" x14ac:dyDescent="0.25">
      <c r="A121" s="15" t="s">
        <v>79</v>
      </c>
      <c r="B121" s="16" t="s">
        <v>198</v>
      </c>
      <c r="C121" s="2">
        <v>6000</v>
      </c>
      <c r="D121" s="2">
        <v>6000</v>
      </c>
      <c r="E121" s="27">
        <f t="shared" si="11"/>
        <v>100</v>
      </c>
    </row>
    <row r="122" spans="1:5" ht="89.25" x14ac:dyDescent="0.25">
      <c r="A122" s="15" t="s">
        <v>79</v>
      </c>
      <c r="B122" s="16" t="s">
        <v>199</v>
      </c>
      <c r="C122" s="2">
        <v>21000</v>
      </c>
      <c r="D122" s="2">
        <v>24000</v>
      </c>
      <c r="E122" s="27">
        <f t="shared" si="11"/>
        <v>114.28571428571428</v>
      </c>
    </row>
    <row r="123" spans="1:5" ht="89.25" x14ac:dyDescent="0.25">
      <c r="A123" s="15" t="s">
        <v>79</v>
      </c>
      <c r="B123" s="16" t="s">
        <v>200</v>
      </c>
      <c r="C123" s="2">
        <v>10000</v>
      </c>
      <c r="D123" s="2">
        <v>10000</v>
      </c>
      <c r="E123" s="27">
        <f t="shared" si="11"/>
        <v>100</v>
      </c>
    </row>
    <row r="124" spans="1:5" ht="63.75" x14ac:dyDescent="0.25">
      <c r="A124" s="15" t="s">
        <v>80</v>
      </c>
      <c r="B124" s="16" t="s">
        <v>201</v>
      </c>
      <c r="C124" s="2">
        <f>C125</f>
        <v>78766.31</v>
      </c>
      <c r="D124" s="2">
        <f>D125</f>
        <v>104326.47</v>
      </c>
      <c r="E124" s="27">
        <f t="shared" si="11"/>
        <v>132.45062514671565</v>
      </c>
    </row>
    <row r="125" spans="1:5" ht="51" x14ac:dyDescent="0.25">
      <c r="A125" s="15" t="s">
        <v>81</v>
      </c>
      <c r="B125" s="16" t="s">
        <v>202</v>
      </c>
      <c r="C125" s="2">
        <v>78766.31</v>
      </c>
      <c r="D125" s="2">
        <v>104326.47</v>
      </c>
      <c r="E125" s="27">
        <f t="shared" si="11"/>
        <v>132.45062514671565</v>
      </c>
    </row>
    <row r="126" spans="1:5" ht="25.5" x14ac:dyDescent="0.25">
      <c r="A126" s="15" t="s">
        <v>82</v>
      </c>
      <c r="B126" s="16" t="s">
        <v>203</v>
      </c>
      <c r="C126" s="2">
        <f>C127+C129+C131</f>
        <v>387401.48000000004</v>
      </c>
      <c r="D126" s="2">
        <f>D127+D129+D131</f>
        <v>395891.19999999995</v>
      </c>
      <c r="E126" s="27">
        <f t="shared" si="11"/>
        <v>102.19145265010343</v>
      </c>
    </row>
    <row r="127" spans="1:5" ht="89.25" x14ac:dyDescent="0.25">
      <c r="A127" s="15" t="s">
        <v>83</v>
      </c>
      <c r="B127" s="16" t="s">
        <v>204</v>
      </c>
      <c r="C127" s="2">
        <f>C128</f>
        <v>278000</v>
      </c>
      <c r="D127" s="2">
        <f>D128</f>
        <v>278000</v>
      </c>
      <c r="E127" s="27">
        <f t="shared" si="11"/>
        <v>100</v>
      </c>
    </row>
    <row r="128" spans="1:5" ht="63.75" customHeight="1" x14ac:dyDescent="0.25">
      <c r="A128" s="15" t="s">
        <v>84</v>
      </c>
      <c r="B128" s="16" t="s">
        <v>205</v>
      </c>
      <c r="C128" s="2">
        <v>278000</v>
      </c>
      <c r="D128" s="2">
        <v>278000</v>
      </c>
      <c r="E128" s="27">
        <f t="shared" si="11"/>
        <v>100</v>
      </c>
    </row>
    <row r="129" spans="1:5" ht="38.25" customHeight="1" x14ac:dyDescent="0.25">
      <c r="A129" s="15" t="s">
        <v>85</v>
      </c>
      <c r="B129" s="16" t="s">
        <v>206</v>
      </c>
      <c r="C129" s="2">
        <f>C130</f>
        <v>31461.02</v>
      </c>
      <c r="D129" s="2">
        <f>D130</f>
        <v>31848.22</v>
      </c>
      <c r="E129" s="27">
        <f t="shared" si="11"/>
        <v>101.23072932791118</v>
      </c>
    </row>
    <row r="130" spans="1:5" ht="51.75" customHeight="1" x14ac:dyDescent="0.25">
      <c r="A130" s="15" t="s">
        <v>86</v>
      </c>
      <c r="B130" s="16" t="s">
        <v>207</v>
      </c>
      <c r="C130" s="2">
        <v>31461.02</v>
      </c>
      <c r="D130" s="2">
        <v>31848.22</v>
      </c>
      <c r="E130" s="27">
        <f t="shared" si="11"/>
        <v>101.23072932791118</v>
      </c>
    </row>
    <row r="131" spans="1:5" ht="63.75" x14ac:dyDescent="0.25">
      <c r="A131" s="15" t="s">
        <v>87</v>
      </c>
      <c r="B131" s="16" t="s">
        <v>208</v>
      </c>
      <c r="C131" s="2">
        <f>C132+C133+C134+C135</f>
        <v>77940.460000000006</v>
      </c>
      <c r="D131" s="2">
        <f>D132+D133+D134+D135</f>
        <v>86042.98000000001</v>
      </c>
      <c r="E131" s="27">
        <f t="shared" si="11"/>
        <v>110.39578160046786</v>
      </c>
    </row>
    <row r="132" spans="1:5" ht="63.75" x14ac:dyDescent="0.25">
      <c r="A132" s="15" t="s">
        <v>88</v>
      </c>
      <c r="B132" s="16" t="s">
        <v>209</v>
      </c>
      <c r="C132" s="2">
        <v>1000</v>
      </c>
      <c r="D132" s="2">
        <v>0</v>
      </c>
      <c r="E132" s="27">
        <f t="shared" si="11"/>
        <v>0</v>
      </c>
    </row>
    <row r="133" spans="1:5" ht="63.75" x14ac:dyDescent="0.25">
      <c r="A133" s="15" t="s">
        <v>88</v>
      </c>
      <c r="B133" s="16" t="s">
        <v>210</v>
      </c>
      <c r="C133" s="2">
        <v>3200</v>
      </c>
      <c r="D133" s="2">
        <v>600</v>
      </c>
      <c r="E133" s="27">
        <f t="shared" si="11"/>
        <v>18.75</v>
      </c>
    </row>
    <row r="134" spans="1:5" ht="63.75" x14ac:dyDescent="0.25">
      <c r="A134" s="15" t="s">
        <v>88</v>
      </c>
      <c r="B134" s="16" t="s">
        <v>211</v>
      </c>
      <c r="C134" s="2">
        <v>0</v>
      </c>
      <c r="D134" s="2">
        <v>64.989999999999995</v>
      </c>
      <c r="E134" s="27" t="s">
        <v>358</v>
      </c>
    </row>
    <row r="135" spans="1:5" ht="63.75" x14ac:dyDescent="0.25">
      <c r="A135" s="15" t="s">
        <v>88</v>
      </c>
      <c r="B135" s="16" t="s">
        <v>212</v>
      </c>
      <c r="C135" s="2">
        <v>73740.460000000006</v>
      </c>
      <c r="D135" s="2">
        <v>85377.99</v>
      </c>
      <c r="E135" s="27">
        <f t="shared" si="11"/>
        <v>115.78174315701312</v>
      </c>
    </row>
    <row r="136" spans="1:5" ht="22.7" customHeight="1" x14ac:dyDescent="0.25">
      <c r="A136" s="15" t="s">
        <v>89</v>
      </c>
      <c r="B136" s="16" t="s">
        <v>213</v>
      </c>
      <c r="C136" s="2">
        <f>C137+C138</f>
        <v>632354.25</v>
      </c>
      <c r="D136" s="2">
        <f>D137+D138</f>
        <v>663236.93000000005</v>
      </c>
      <c r="E136" s="27">
        <f t="shared" si="11"/>
        <v>104.88376254291009</v>
      </c>
    </row>
    <row r="137" spans="1:5" ht="102" x14ac:dyDescent="0.25">
      <c r="A137" s="15" t="s">
        <v>90</v>
      </c>
      <c r="B137" s="16" t="s">
        <v>214</v>
      </c>
      <c r="C137" s="2">
        <v>623447.75</v>
      </c>
      <c r="D137" s="2">
        <v>626301.75</v>
      </c>
      <c r="E137" s="27">
        <f t="shared" si="11"/>
        <v>100.45777693479525</v>
      </c>
    </row>
    <row r="138" spans="1:5" ht="102" x14ac:dyDescent="0.25">
      <c r="A138" s="15" t="s">
        <v>90</v>
      </c>
      <c r="B138" s="16" t="s">
        <v>215</v>
      </c>
      <c r="C138" s="2">
        <v>8906.5</v>
      </c>
      <c r="D138" s="2">
        <v>36935.18</v>
      </c>
      <c r="E138" s="27">
        <f t="shared" si="11"/>
        <v>414.69915230449669</v>
      </c>
    </row>
    <row r="139" spans="1:5" ht="19.5" customHeight="1" x14ac:dyDescent="0.25">
      <c r="A139" s="12" t="s">
        <v>91</v>
      </c>
      <c r="B139" s="9" t="s">
        <v>216</v>
      </c>
      <c r="C139" s="2">
        <f>C140+C141+C142+C143</f>
        <v>297000</v>
      </c>
      <c r="D139" s="2">
        <f>D140+D141+D142+D143</f>
        <v>316713.76</v>
      </c>
      <c r="E139" s="27">
        <f t="shared" si="11"/>
        <v>106.63762962962964</v>
      </c>
    </row>
    <row r="140" spans="1:5" ht="25.5" x14ac:dyDescent="0.25">
      <c r="A140" s="12" t="s">
        <v>346</v>
      </c>
      <c r="B140" s="9" t="s">
        <v>347</v>
      </c>
      <c r="C140" s="2">
        <v>0</v>
      </c>
      <c r="D140" s="2">
        <v>18492.12</v>
      </c>
      <c r="E140" s="27" t="s">
        <v>358</v>
      </c>
    </row>
    <row r="141" spans="1:5" ht="25.5" x14ac:dyDescent="0.25">
      <c r="A141" s="12" t="s">
        <v>346</v>
      </c>
      <c r="B141" s="9" t="s">
        <v>348</v>
      </c>
      <c r="C141" s="2">
        <v>0</v>
      </c>
      <c r="D141" s="2">
        <v>14637</v>
      </c>
      <c r="E141" s="27" t="s">
        <v>358</v>
      </c>
    </row>
    <row r="142" spans="1:5" ht="25.5" x14ac:dyDescent="0.25">
      <c r="A142" s="12" t="s">
        <v>346</v>
      </c>
      <c r="B142" s="9" t="s">
        <v>349</v>
      </c>
      <c r="C142" s="2">
        <v>0</v>
      </c>
      <c r="D142" s="2">
        <v>42100</v>
      </c>
      <c r="E142" s="27" t="s">
        <v>358</v>
      </c>
    </row>
    <row r="143" spans="1:5" ht="29.25" customHeight="1" x14ac:dyDescent="0.25">
      <c r="A143" s="12" t="s">
        <v>92</v>
      </c>
      <c r="B143" s="9" t="s">
        <v>217</v>
      </c>
      <c r="C143" s="2">
        <v>297000</v>
      </c>
      <c r="D143" s="2">
        <v>241484.64</v>
      </c>
      <c r="E143" s="27">
        <f t="shared" si="11"/>
        <v>81.307959595959602</v>
      </c>
    </row>
    <row r="144" spans="1:5" ht="19.5" customHeight="1" x14ac:dyDescent="0.25">
      <c r="A144" s="12" t="s">
        <v>93</v>
      </c>
      <c r="B144" s="9" t="s">
        <v>218</v>
      </c>
      <c r="C144" s="2">
        <f>C145+C208+C211+C213</f>
        <v>1753640742.5599997</v>
      </c>
      <c r="D144" s="2">
        <f>D145+D208+D211+D213</f>
        <v>1702251929.4200001</v>
      </c>
      <c r="E144" s="27">
        <f t="shared" si="11"/>
        <v>97.069592882235327</v>
      </c>
    </row>
    <row r="145" spans="1:5" ht="42" customHeight="1" x14ac:dyDescent="0.25">
      <c r="A145" s="12" t="s">
        <v>94</v>
      </c>
      <c r="B145" s="9" t="s">
        <v>219</v>
      </c>
      <c r="C145" s="2">
        <f>C146+C149+C163+C187</f>
        <v>1736462350.9599998</v>
      </c>
      <c r="D145" s="2">
        <f>D146+D149+D163+D187</f>
        <v>1683094752.21</v>
      </c>
      <c r="E145" s="27">
        <f t="shared" si="11"/>
        <v>96.926648094587506</v>
      </c>
    </row>
    <row r="146" spans="1:5" ht="27" customHeight="1" x14ac:dyDescent="0.25">
      <c r="A146" s="12" t="s">
        <v>95</v>
      </c>
      <c r="B146" s="9" t="s">
        <v>220</v>
      </c>
      <c r="C146" s="2">
        <f>C147+C148</f>
        <v>52250610</v>
      </c>
      <c r="D146" s="2">
        <f>D147+D148</f>
        <v>52250610</v>
      </c>
      <c r="E146" s="27">
        <f t="shared" si="11"/>
        <v>100</v>
      </c>
    </row>
    <row r="147" spans="1:5" ht="38.25" x14ac:dyDescent="0.25">
      <c r="A147" s="12" t="s">
        <v>96</v>
      </c>
      <c r="B147" s="9" t="s">
        <v>221</v>
      </c>
      <c r="C147" s="2">
        <v>49751300</v>
      </c>
      <c r="D147" s="2">
        <v>49751300</v>
      </c>
      <c r="E147" s="27">
        <f t="shared" si="11"/>
        <v>100</v>
      </c>
    </row>
    <row r="148" spans="1:5" ht="19.5" customHeight="1" x14ac:dyDescent="0.25">
      <c r="A148" s="12" t="s">
        <v>314</v>
      </c>
      <c r="B148" s="9" t="s">
        <v>315</v>
      </c>
      <c r="C148" s="2">
        <v>2499310</v>
      </c>
      <c r="D148" s="2">
        <v>2499310</v>
      </c>
      <c r="E148" s="27">
        <f t="shared" si="11"/>
        <v>100</v>
      </c>
    </row>
    <row r="149" spans="1:5" ht="27" customHeight="1" x14ac:dyDescent="0.25">
      <c r="A149" s="12" t="s">
        <v>335</v>
      </c>
      <c r="B149" s="9" t="s">
        <v>226</v>
      </c>
      <c r="C149" s="2">
        <f>SUM(C150:C162)</f>
        <v>470318898.44999999</v>
      </c>
      <c r="D149" s="2">
        <f>SUM(D150:D162)</f>
        <v>412195221.05999994</v>
      </c>
      <c r="E149" s="27">
        <f t="shared" si="11"/>
        <v>87.641645364123249</v>
      </c>
    </row>
    <row r="150" spans="1:5" ht="102" x14ac:dyDescent="0.25">
      <c r="A150" s="12" t="s">
        <v>227</v>
      </c>
      <c r="B150" s="9" t="s">
        <v>228</v>
      </c>
      <c r="C150" s="2">
        <v>217008510.72999999</v>
      </c>
      <c r="D150" s="2">
        <v>177150249.66</v>
      </c>
      <c r="E150" s="27">
        <f t="shared" ref="E150:E214" si="17">D150/C150*100</f>
        <v>81.63285811421872</v>
      </c>
    </row>
    <row r="151" spans="1:5" ht="76.5" x14ac:dyDescent="0.25">
      <c r="A151" s="12" t="s">
        <v>229</v>
      </c>
      <c r="B151" s="9" t="s">
        <v>230</v>
      </c>
      <c r="C151" s="2">
        <v>144368151.34</v>
      </c>
      <c r="D151" s="2">
        <v>132868392.23</v>
      </c>
      <c r="E151" s="27">
        <f t="shared" si="17"/>
        <v>92.034421024816595</v>
      </c>
    </row>
    <row r="152" spans="1:5" ht="114.75" x14ac:dyDescent="0.25">
      <c r="A152" s="13" t="s">
        <v>231</v>
      </c>
      <c r="B152" s="9" t="s">
        <v>232</v>
      </c>
      <c r="C152" s="2">
        <v>120000</v>
      </c>
      <c r="D152" s="2">
        <v>120000</v>
      </c>
      <c r="E152" s="27">
        <f t="shared" si="17"/>
        <v>100</v>
      </c>
    </row>
    <row r="153" spans="1:5" ht="127.5" x14ac:dyDescent="0.25">
      <c r="A153" s="13" t="s">
        <v>233</v>
      </c>
      <c r="B153" s="9" t="s">
        <v>234</v>
      </c>
      <c r="C153" s="2">
        <v>35549947.920000002</v>
      </c>
      <c r="D153" s="2">
        <v>28811459.510000002</v>
      </c>
      <c r="E153" s="27">
        <f t="shared" si="17"/>
        <v>81.045011865660143</v>
      </c>
    </row>
    <row r="154" spans="1:5" ht="102" x14ac:dyDescent="0.25">
      <c r="A154" s="13" t="s">
        <v>235</v>
      </c>
      <c r="B154" s="9" t="s">
        <v>236</v>
      </c>
      <c r="C154" s="2">
        <v>1200000</v>
      </c>
      <c r="D154" s="2">
        <v>1200000</v>
      </c>
      <c r="E154" s="27">
        <f t="shared" si="17"/>
        <v>100</v>
      </c>
    </row>
    <row r="155" spans="1:5" ht="76.5" x14ac:dyDescent="0.25">
      <c r="A155" s="12" t="s">
        <v>237</v>
      </c>
      <c r="B155" s="9" t="s">
        <v>238</v>
      </c>
      <c r="C155" s="2">
        <v>46663.77</v>
      </c>
      <c r="D155" s="2">
        <v>46663.77</v>
      </c>
      <c r="E155" s="27">
        <f t="shared" si="17"/>
        <v>100</v>
      </c>
    </row>
    <row r="156" spans="1:5" ht="89.25" x14ac:dyDescent="0.25">
      <c r="A156" s="12" t="s">
        <v>239</v>
      </c>
      <c r="B156" s="9" t="s">
        <v>238</v>
      </c>
      <c r="C156" s="2">
        <v>58139.53</v>
      </c>
      <c r="D156" s="2">
        <v>58139.53</v>
      </c>
      <c r="E156" s="27">
        <f t="shared" si="17"/>
        <v>100</v>
      </c>
    </row>
    <row r="157" spans="1:5" ht="101.25" customHeight="1" x14ac:dyDescent="0.25">
      <c r="A157" s="13" t="s">
        <v>240</v>
      </c>
      <c r="B157" s="9" t="s">
        <v>241</v>
      </c>
      <c r="C157" s="2">
        <v>7053316.9400000004</v>
      </c>
      <c r="D157" s="2">
        <v>7053316.9400000004</v>
      </c>
      <c r="E157" s="27">
        <f t="shared" si="17"/>
        <v>100</v>
      </c>
    </row>
    <row r="158" spans="1:5" ht="76.5" x14ac:dyDescent="0.25">
      <c r="A158" s="13" t="s">
        <v>242</v>
      </c>
      <c r="B158" s="9" t="s">
        <v>243</v>
      </c>
      <c r="C158" s="2">
        <v>42444304.850000001</v>
      </c>
      <c r="D158" s="2">
        <v>42444304.850000001</v>
      </c>
      <c r="E158" s="27">
        <f t="shared" si="17"/>
        <v>100</v>
      </c>
    </row>
    <row r="159" spans="1:5" ht="51" x14ac:dyDescent="0.25">
      <c r="A159" s="13" t="s">
        <v>244</v>
      </c>
      <c r="B159" s="9" t="s">
        <v>243</v>
      </c>
      <c r="C159" s="2">
        <v>412200</v>
      </c>
      <c r="D159" s="2">
        <v>385031.2</v>
      </c>
      <c r="E159" s="27">
        <f t="shared" si="17"/>
        <v>93.408830664725855</v>
      </c>
    </row>
    <row r="160" spans="1:5" hidden="1" x14ac:dyDescent="0.25">
      <c r="A160" s="13"/>
      <c r="B160" s="9"/>
      <c r="C160" s="2"/>
      <c r="D160" s="2"/>
      <c r="E160" s="27"/>
    </row>
    <row r="161" spans="1:5" ht="76.5" x14ac:dyDescent="0.25">
      <c r="A161" s="13" t="s">
        <v>332</v>
      </c>
      <c r="B161" s="9" t="s">
        <v>243</v>
      </c>
      <c r="C161" s="2">
        <v>13202690.17</v>
      </c>
      <c r="D161" s="2">
        <v>13202690.17</v>
      </c>
      <c r="E161" s="27">
        <f t="shared" si="17"/>
        <v>100</v>
      </c>
    </row>
    <row r="162" spans="1:5" ht="127.5" x14ac:dyDescent="0.25">
      <c r="A162" s="13" t="s">
        <v>245</v>
      </c>
      <c r="B162" s="9" t="s">
        <v>243</v>
      </c>
      <c r="C162" s="2">
        <v>8854973.1999999993</v>
      </c>
      <c r="D162" s="2">
        <v>8854973.1999999993</v>
      </c>
      <c r="E162" s="27">
        <f t="shared" si="17"/>
        <v>100</v>
      </c>
    </row>
    <row r="163" spans="1:5" ht="25.5" x14ac:dyDescent="0.25">
      <c r="A163" s="24" t="s">
        <v>246</v>
      </c>
      <c r="B163" s="9" t="s">
        <v>247</v>
      </c>
      <c r="C163" s="2">
        <f>SUM(C164:C186)</f>
        <v>1002453417.0399998</v>
      </c>
      <c r="D163" s="2">
        <f>SUM(D164:D186)</f>
        <v>1016100675.17</v>
      </c>
      <c r="E163" s="27">
        <f t="shared" si="17"/>
        <v>101.36138576596379</v>
      </c>
    </row>
    <row r="164" spans="1:5" ht="76.5" x14ac:dyDescent="0.25">
      <c r="A164" s="13" t="s">
        <v>248</v>
      </c>
      <c r="B164" s="9" t="s">
        <v>249</v>
      </c>
      <c r="C164" s="2">
        <v>75491400</v>
      </c>
      <c r="D164" s="2">
        <v>75491400</v>
      </c>
      <c r="E164" s="27">
        <f t="shared" si="17"/>
        <v>100</v>
      </c>
    </row>
    <row r="165" spans="1:5" ht="102" x14ac:dyDescent="0.25">
      <c r="A165" s="13" t="s">
        <v>250</v>
      </c>
      <c r="B165" s="9" t="s">
        <v>251</v>
      </c>
      <c r="C165" s="2">
        <v>3302400</v>
      </c>
      <c r="D165" s="2">
        <v>3681443.35</v>
      </c>
      <c r="E165" s="27">
        <f t="shared" si="17"/>
        <v>111.47781461967054</v>
      </c>
    </row>
    <row r="166" spans="1:5" ht="132.19999999999999" hidden="1" customHeight="1" x14ac:dyDescent="0.25">
      <c r="A166" s="12" t="s">
        <v>253</v>
      </c>
      <c r="B166" s="9" t="s">
        <v>252</v>
      </c>
      <c r="C166" s="2">
        <v>0</v>
      </c>
      <c r="D166" s="2"/>
      <c r="E166" s="27" t="e">
        <f t="shared" si="17"/>
        <v>#DIV/0!</v>
      </c>
    </row>
    <row r="167" spans="1:5" ht="114.75" x14ac:dyDescent="0.25">
      <c r="A167" s="12" t="s">
        <v>254</v>
      </c>
      <c r="B167" s="9" t="s">
        <v>252</v>
      </c>
      <c r="C167" s="2">
        <v>43000000</v>
      </c>
      <c r="D167" s="2">
        <v>43000000</v>
      </c>
      <c r="E167" s="27">
        <f t="shared" si="17"/>
        <v>100</v>
      </c>
    </row>
    <row r="168" spans="1:5" ht="63.75" customHeight="1" x14ac:dyDescent="0.25">
      <c r="A168" s="13" t="s">
        <v>255</v>
      </c>
      <c r="B168" s="9" t="s">
        <v>256</v>
      </c>
      <c r="C168" s="2">
        <v>7300</v>
      </c>
      <c r="D168" s="2">
        <v>7300</v>
      </c>
      <c r="E168" s="27">
        <f t="shared" si="17"/>
        <v>100</v>
      </c>
    </row>
    <row r="169" spans="1:5" ht="63.75" x14ac:dyDescent="0.25">
      <c r="A169" s="13" t="s">
        <v>257</v>
      </c>
      <c r="B169" s="9" t="s">
        <v>258</v>
      </c>
      <c r="C169" s="2">
        <v>1821874.04</v>
      </c>
      <c r="D169" s="2">
        <v>1821874.04</v>
      </c>
      <c r="E169" s="27">
        <f t="shared" si="17"/>
        <v>100</v>
      </c>
    </row>
    <row r="170" spans="1:5" ht="127.5" x14ac:dyDescent="0.25">
      <c r="A170" s="13" t="s">
        <v>259</v>
      </c>
      <c r="B170" s="9" t="s">
        <v>260</v>
      </c>
      <c r="C170" s="2">
        <v>51320501</v>
      </c>
      <c r="D170" s="2">
        <v>48265313.640000001</v>
      </c>
      <c r="E170" s="27">
        <f t="shared" si="17"/>
        <v>94.046848139693722</v>
      </c>
    </row>
    <row r="171" spans="1:5" ht="117.75" customHeight="1" x14ac:dyDescent="0.25">
      <c r="A171" s="13" t="s">
        <v>261</v>
      </c>
      <c r="B171" s="9" t="s">
        <v>262</v>
      </c>
      <c r="C171" s="2">
        <v>945400</v>
      </c>
      <c r="D171" s="2">
        <v>0</v>
      </c>
      <c r="E171" s="27">
        <f t="shared" si="17"/>
        <v>0</v>
      </c>
    </row>
    <row r="172" spans="1:5" ht="170.25" customHeight="1" x14ac:dyDescent="0.25">
      <c r="A172" s="13" t="s">
        <v>263</v>
      </c>
      <c r="B172" s="9" t="s">
        <v>264</v>
      </c>
      <c r="C172" s="2">
        <v>2397423.33</v>
      </c>
      <c r="D172" s="2">
        <v>2397423.33</v>
      </c>
      <c r="E172" s="27">
        <f t="shared" si="17"/>
        <v>100</v>
      </c>
    </row>
    <row r="173" spans="1:5" ht="181.5" customHeight="1" x14ac:dyDescent="0.25">
      <c r="A173" s="13" t="s">
        <v>316</v>
      </c>
      <c r="B173" s="9" t="s">
        <v>264</v>
      </c>
      <c r="C173" s="2">
        <v>77000</v>
      </c>
      <c r="D173" s="2">
        <v>77000</v>
      </c>
      <c r="E173" s="27">
        <f t="shared" si="17"/>
        <v>100</v>
      </c>
    </row>
    <row r="174" spans="1:5" ht="165.75" x14ac:dyDescent="0.25">
      <c r="A174" s="13" t="s">
        <v>265</v>
      </c>
      <c r="B174" s="9" t="s">
        <v>264</v>
      </c>
      <c r="C174" s="2">
        <v>773350</v>
      </c>
      <c r="D174" s="2">
        <v>773350</v>
      </c>
      <c r="E174" s="27">
        <f t="shared" si="17"/>
        <v>100</v>
      </c>
    </row>
    <row r="175" spans="1:5" ht="127.5" x14ac:dyDescent="0.25">
      <c r="A175" s="13" t="s">
        <v>350</v>
      </c>
      <c r="B175" s="9" t="s">
        <v>264</v>
      </c>
      <c r="C175" s="2">
        <v>0</v>
      </c>
      <c r="D175" s="2">
        <v>915000</v>
      </c>
      <c r="E175" s="27" t="s">
        <v>353</v>
      </c>
    </row>
    <row r="176" spans="1:5" ht="105" customHeight="1" x14ac:dyDescent="0.25">
      <c r="A176" s="13" t="s">
        <v>266</v>
      </c>
      <c r="B176" s="9" t="s">
        <v>264</v>
      </c>
      <c r="C176" s="2">
        <v>5287226</v>
      </c>
      <c r="D176" s="2">
        <v>5273995.0999999996</v>
      </c>
      <c r="E176" s="27">
        <f t="shared" si="17"/>
        <v>99.749757245103567</v>
      </c>
    </row>
    <row r="177" spans="1:5" ht="76.5" customHeight="1" x14ac:dyDescent="0.25">
      <c r="A177" s="13" t="s">
        <v>267</v>
      </c>
      <c r="B177" s="9" t="s">
        <v>264</v>
      </c>
      <c r="C177" s="2">
        <v>11771652.440000001</v>
      </c>
      <c r="D177" s="2">
        <v>11526967.82</v>
      </c>
      <c r="E177" s="27">
        <f t="shared" si="17"/>
        <v>97.921408049998448</v>
      </c>
    </row>
    <row r="178" spans="1:5" ht="102" x14ac:dyDescent="0.25">
      <c r="A178" s="13" t="s">
        <v>268</v>
      </c>
      <c r="B178" s="9" t="s">
        <v>264</v>
      </c>
      <c r="C178" s="2">
        <v>532777</v>
      </c>
      <c r="D178" s="2">
        <v>525184.61</v>
      </c>
      <c r="E178" s="27">
        <f t="shared" si="17"/>
        <v>98.574940359662662</v>
      </c>
    </row>
    <row r="179" spans="1:5" ht="39.75" customHeight="1" x14ac:dyDescent="0.25">
      <c r="A179" s="13" t="s">
        <v>269</v>
      </c>
      <c r="B179" s="9" t="s">
        <v>264</v>
      </c>
      <c r="C179" s="2">
        <v>1632480</v>
      </c>
      <c r="D179" s="2">
        <v>1631082.23</v>
      </c>
      <c r="E179" s="27">
        <f t="shared" si="17"/>
        <v>99.914377511516221</v>
      </c>
    </row>
    <row r="180" spans="1:5" ht="27" customHeight="1" x14ac:dyDescent="0.25">
      <c r="A180" s="13" t="s">
        <v>270</v>
      </c>
      <c r="B180" s="9" t="s">
        <v>264</v>
      </c>
      <c r="C180" s="2">
        <v>92141999.549999997</v>
      </c>
      <c r="D180" s="2">
        <v>92003121.599999994</v>
      </c>
      <c r="E180" s="27">
        <f t="shared" si="17"/>
        <v>99.849278341388015</v>
      </c>
    </row>
    <row r="181" spans="1:5" ht="63.75" x14ac:dyDescent="0.25">
      <c r="A181" s="13" t="s">
        <v>271</v>
      </c>
      <c r="B181" s="9" t="s">
        <v>264</v>
      </c>
      <c r="C181" s="2">
        <v>434913231.45999998</v>
      </c>
      <c r="D181" s="2">
        <v>449162435.13999999</v>
      </c>
      <c r="E181" s="27">
        <f t="shared" si="17"/>
        <v>103.27633253009239</v>
      </c>
    </row>
    <row r="182" spans="1:5" ht="63.75" x14ac:dyDescent="0.25">
      <c r="A182" s="17" t="s">
        <v>272</v>
      </c>
      <c r="B182" s="9" t="s">
        <v>264</v>
      </c>
      <c r="C182" s="2">
        <v>218313718.12</v>
      </c>
      <c r="D182" s="2">
        <v>220750514.97999999</v>
      </c>
      <c r="E182" s="27">
        <f t="shared" si="17"/>
        <v>101.11619044418481</v>
      </c>
    </row>
    <row r="183" spans="1:5" ht="89.25" hidden="1" x14ac:dyDescent="0.25">
      <c r="A183" s="17" t="s">
        <v>273</v>
      </c>
      <c r="B183" s="9" t="s">
        <v>264</v>
      </c>
      <c r="C183" s="2">
        <v>0</v>
      </c>
      <c r="D183" s="2"/>
      <c r="E183" s="27" t="e">
        <f t="shared" si="17"/>
        <v>#DIV/0!</v>
      </c>
    </row>
    <row r="184" spans="1:5" ht="51" x14ac:dyDescent="0.25">
      <c r="A184" s="17" t="s">
        <v>274</v>
      </c>
      <c r="B184" s="9" t="s">
        <v>264</v>
      </c>
      <c r="C184" s="2">
        <v>57205150.43</v>
      </c>
      <c r="D184" s="2">
        <v>57278735.659999996</v>
      </c>
      <c r="E184" s="27">
        <f t="shared" si="17"/>
        <v>100.12863392447511</v>
      </c>
    </row>
    <row r="185" spans="1:5" ht="241.5" customHeight="1" x14ac:dyDescent="0.25">
      <c r="A185" s="17" t="s">
        <v>317</v>
      </c>
      <c r="B185" s="9" t="s">
        <v>264</v>
      </c>
      <c r="C185" s="2">
        <v>208320</v>
      </c>
      <c r="D185" s="2">
        <v>208320</v>
      </c>
      <c r="E185" s="27">
        <f t="shared" si="17"/>
        <v>100</v>
      </c>
    </row>
    <row r="186" spans="1:5" ht="51" x14ac:dyDescent="0.25">
      <c r="A186" s="17" t="s">
        <v>318</v>
      </c>
      <c r="B186" s="9" t="s">
        <v>264</v>
      </c>
      <c r="C186" s="2">
        <v>1310213.67</v>
      </c>
      <c r="D186" s="2">
        <v>1310213.67</v>
      </c>
      <c r="E186" s="27">
        <f t="shared" si="17"/>
        <v>100</v>
      </c>
    </row>
    <row r="187" spans="1:5" ht="18.75" customHeight="1" x14ac:dyDescent="0.25">
      <c r="A187" s="25" t="s">
        <v>275</v>
      </c>
      <c r="B187" s="9" t="s">
        <v>276</v>
      </c>
      <c r="C187" s="2">
        <f>SUM(C188:C192)</f>
        <v>211439425.47</v>
      </c>
      <c r="D187" s="2">
        <f>SUM(D188:D192)</f>
        <v>202548245.98000002</v>
      </c>
      <c r="E187" s="27">
        <f t="shared" si="17"/>
        <v>95.794928277810001</v>
      </c>
    </row>
    <row r="188" spans="1:5" ht="63.75" customHeight="1" x14ac:dyDescent="0.25">
      <c r="A188" s="13" t="s">
        <v>277</v>
      </c>
      <c r="B188" s="9" t="s">
        <v>278</v>
      </c>
      <c r="C188" s="2">
        <v>203376342.55000001</v>
      </c>
      <c r="D188" s="2">
        <v>194973441.58000001</v>
      </c>
      <c r="E188" s="27">
        <f t="shared" si="17"/>
        <v>95.868299692755983</v>
      </c>
    </row>
    <row r="189" spans="1:5" ht="114.75" x14ac:dyDescent="0.25">
      <c r="A189" s="13" t="s">
        <v>279</v>
      </c>
      <c r="B189" s="9" t="s">
        <v>278</v>
      </c>
      <c r="C189" s="2">
        <v>3510167.2600000002</v>
      </c>
      <c r="D189" s="2">
        <v>3021888.74</v>
      </c>
      <c r="E189" s="27">
        <f t="shared" si="17"/>
        <v>86.089593918666992</v>
      </c>
    </row>
    <row r="190" spans="1:5" ht="128.25" customHeight="1" x14ac:dyDescent="0.25">
      <c r="A190" s="13" t="s">
        <v>323</v>
      </c>
      <c r="B190" s="9" t="s">
        <v>278</v>
      </c>
      <c r="C190" s="2">
        <v>1278922.9099999999</v>
      </c>
      <c r="D190" s="2">
        <v>1278922.9099999999</v>
      </c>
      <c r="E190" s="27">
        <f t="shared" si="17"/>
        <v>100</v>
      </c>
    </row>
    <row r="191" spans="1:5" ht="64.5" customHeight="1" x14ac:dyDescent="0.25">
      <c r="A191" s="13" t="s">
        <v>319</v>
      </c>
      <c r="B191" s="9" t="s">
        <v>278</v>
      </c>
      <c r="C191" s="2">
        <v>864103.44</v>
      </c>
      <c r="D191" s="2">
        <v>864103.44</v>
      </c>
      <c r="E191" s="27">
        <f t="shared" si="17"/>
        <v>100</v>
      </c>
    </row>
    <row r="192" spans="1:5" ht="63.75" x14ac:dyDescent="0.25">
      <c r="A192" s="12" t="s">
        <v>280</v>
      </c>
      <c r="B192" s="9" t="s">
        <v>281</v>
      </c>
      <c r="C192" s="2">
        <f>SUM(C193:C207)</f>
        <v>2409889.31</v>
      </c>
      <c r="D192" s="2">
        <f>SUM(D193:D207)</f>
        <v>2409889.31</v>
      </c>
      <c r="E192" s="27">
        <f t="shared" si="17"/>
        <v>100</v>
      </c>
    </row>
    <row r="193" spans="1:5" x14ac:dyDescent="0.25">
      <c r="A193" s="12" t="s">
        <v>282</v>
      </c>
      <c r="B193" s="9" t="s">
        <v>283</v>
      </c>
      <c r="C193" s="2">
        <v>9033</v>
      </c>
      <c r="D193" s="2">
        <v>9033</v>
      </c>
      <c r="E193" s="27">
        <f t="shared" si="17"/>
        <v>100</v>
      </c>
    </row>
    <row r="194" spans="1:5" x14ac:dyDescent="0.25">
      <c r="A194" s="12" t="s">
        <v>284</v>
      </c>
      <c r="B194" s="9" t="s">
        <v>283</v>
      </c>
      <c r="C194" s="2">
        <v>72266</v>
      </c>
      <c r="D194" s="2">
        <v>72266</v>
      </c>
      <c r="E194" s="27">
        <f t="shared" si="17"/>
        <v>100</v>
      </c>
    </row>
    <row r="195" spans="1:5" x14ac:dyDescent="0.25">
      <c r="A195" s="12" t="s">
        <v>285</v>
      </c>
      <c r="B195" s="9" t="s">
        <v>283</v>
      </c>
      <c r="C195" s="2">
        <v>18066</v>
      </c>
      <c r="D195" s="2">
        <v>18066</v>
      </c>
      <c r="E195" s="27">
        <f t="shared" si="17"/>
        <v>100</v>
      </c>
    </row>
    <row r="196" spans="1:5" x14ac:dyDescent="0.25">
      <c r="A196" s="12" t="s">
        <v>286</v>
      </c>
      <c r="B196" s="9" t="s">
        <v>283</v>
      </c>
      <c r="C196" s="2">
        <v>18066</v>
      </c>
      <c r="D196" s="2">
        <v>18066</v>
      </c>
      <c r="E196" s="27">
        <f t="shared" si="17"/>
        <v>100</v>
      </c>
    </row>
    <row r="197" spans="1:5" x14ac:dyDescent="0.25">
      <c r="A197" s="12" t="s">
        <v>287</v>
      </c>
      <c r="B197" s="9" t="s">
        <v>283</v>
      </c>
      <c r="C197" s="2">
        <v>18066</v>
      </c>
      <c r="D197" s="2">
        <v>18066</v>
      </c>
      <c r="E197" s="27">
        <f t="shared" si="17"/>
        <v>100</v>
      </c>
    </row>
    <row r="198" spans="1:5" x14ac:dyDescent="0.25">
      <c r="A198" s="12" t="s">
        <v>288</v>
      </c>
      <c r="B198" s="9" t="s">
        <v>283</v>
      </c>
      <c r="C198" s="2">
        <v>18066</v>
      </c>
      <c r="D198" s="2">
        <v>18066</v>
      </c>
      <c r="E198" s="27">
        <f t="shared" si="17"/>
        <v>100</v>
      </c>
    </row>
    <row r="199" spans="1:5" x14ac:dyDescent="0.25">
      <c r="A199" s="12" t="s">
        <v>289</v>
      </c>
      <c r="B199" s="9" t="s">
        <v>283</v>
      </c>
      <c r="C199" s="2">
        <v>18066</v>
      </c>
      <c r="D199" s="2">
        <v>18066</v>
      </c>
      <c r="E199" s="27">
        <f t="shared" si="17"/>
        <v>100</v>
      </c>
    </row>
    <row r="200" spans="1:5" x14ac:dyDescent="0.25">
      <c r="A200" s="12" t="s">
        <v>290</v>
      </c>
      <c r="B200" s="9" t="s">
        <v>283</v>
      </c>
      <c r="C200" s="2">
        <v>36133</v>
      </c>
      <c r="D200" s="2">
        <v>36133</v>
      </c>
      <c r="E200" s="27">
        <f t="shared" si="17"/>
        <v>100</v>
      </c>
    </row>
    <row r="201" spans="1:5" x14ac:dyDescent="0.25">
      <c r="A201" s="12" t="s">
        <v>291</v>
      </c>
      <c r="B201" s="9" t="s">
        <v>283</v>
      </c>
      <c r="C201" s="2">
        <v>18066</v>
      </c>
      <c r="D201" s="2">
        <v>18066</v>
      </c>
      <c r="E201" s="27">
        <f t="shared" si="17"/>
        <v>100</v>
      </c>
    </row>
    <row r="202" spans="1:5" x14ac:dyDescent="0.25">
      <c r="A202" s="12" t="s">
        <v>292</v>
      </c>
      <c r="B202" s="9" t="s">
        <v>283</v>
      </c>
      <c r="C202" s="2">
        <v>9033</v>
      </c>
      <c r="D202" s="2">
        <v>9033</v>
      </c>
      <c r="E202" s="27">
        <f t="shared" si="17"/>
        <v>100</v>
      </c>
    </row>
    <row r="203" spans="1:5" x14ac:dyDescent="0.25">
      <c r="A203" s="12" t="s">
        <v>293</v>
      </c>
      <c r="B203" s="9" t="s">
        <v>283</v>
      </c>
      <c r="C203" s="2">
        <v>18066</v>
      </c>
      <c r="D203" s="2">
        <v>18066</v>
      </c>
      <c r="E203" s="27">
        <f t="shared" si="17"/>
        <v>100</v>
      </c>
    </row>
    <row r="204" spans="1:5" x14ac:dyDescent="0.25">
      <c r="A204" s="12" t="s">
        <v>294</v>
      </c>
      <c r="B204" s="9" t="s">
        <v>283</v>
      </c>
      <c r="C204" s="2">
        <v>9033</v>
      </c>
      <c r="D204" s="2">
        <v>9033</v>
      </c>
      <c r="E204" s="27">
        <f t="shared" si="17"/>
        <v>100</v>
      </c>
    </row>
    <row r="205" spans="1:5" x14ac:dyDescent="0.25">
      <c r="A205" s="12" t="s">
        <v>295</v>
      </c>
      <c r="B205" s="9" t="s">
        <v>283</v>
      </c>
      <c r="C205" s="2">
        <v>189697</v>
      </c>
      <c r="D205" s="2">
        <v>189697</v>
      </c>
      <c r="E205" s="27">
        <f t="shared" si="17"/>
        <v>100</v>
      </c>
    </row>
    <row r="206" spans="1:5" x14ac:dyDescent="0.25">
      <c r="A206" s="12" t="s">
        <v>296</v>
      </c>
      <c r="B206" s="9" t="s">
        <v>283</v>
      </c>
      <c r="C206" s="2">
        <v>144531</v>
      </c>
      <c r="D206" s="2">
        <v>144531</v>
      </c>
      <c r="E206" s="27">
        <f t="shared" si="17"/>
        <v>100</v>
      </c>
    </row>
    <row r="207" spans="1:5" x14ac:dyDescent="0.25">
      <c r="A207" s="12" t="s">
        <v>284</v>
      </c>
      <c r="B207" s="9" t="s">
        <v>297</v>
      </c>
      <c r="C207" s="2">
        <v>1813701.31</v>
      </c>
      <c r="D207" s="2">
        <v>1813701.31</v>
      </c>
      <c r="E207" s="27">
        <f t="shared" si="17"/>
        <v>100</v>
      </c>
    </row>
    <row r="208" spans="1:5" ht="25.5" x14ac:dyDescent="0.25">
      <c r="A208" s="12" t="s">
        <v>298</v>
      </c>
      <c r="B208" s="9" t="s">
        <v>299</v>
      </c>
      <c r="C208" s="2">
        <f>C209+C210</f>
        <v>17550698.240000002</v>
      </c>
      <c r="D208" s="2">
        <f>D209+D210</f>
        <v>19662236.25</v>
      </c>
      <c r="E208" s="27">
        <f t="shared" si="17"/>
        <v>112.03107694705596</v>
      </c>
    </row>
    <row r="209" spans="1:5" ht="25.5" x14ac:dyDescent="0.25">
      <c r="A209" s="12" t="s">
        <v>298</v>
      </c>
      <c r="B209" s="9" t="s">
        <v>300</v>
      </c>
      <c r="C209" s="2">
        <v>15590698.24</v>
      </c>
      <c r="D209" s="2">
        <v>17412148.25</v>
      </c>
      <c r="E209" s="27">
        <f t="shared" si="17"/>
        <v>111.6829277429463</v>
      </c>
    </row>
    <row r="210" spans="1:5" ht="25.5" x14ac:dyDescent="0.25">
      <c r="A210" s="12" t="s">
        <v>298</v>
      </c>
      <c r="B210" s="9" t="s">
        <v>301</v>
      </c>
      <c r="C210" s="2">
        <v>1960000</v>
      </c>
      <c r="D210" s="2">
        <v>2250088</v>
      </c>
      <c r="E210" s="27">
        <f t="shared" si="17"/>
        <v>114.80040816326532</v>
      </c>
    </row>
    <row r="211" spans="1:5" ht="63.75" x14ac:dyDescent="0.25">
      <c r="A211" s="19" t="s">
        <v>302</v>
      </c>
      <c r="B211" s="9" t="s">
        <v>303</v>
      </c>
      <c r="C211" s="2">
        <f>C212</f>
        <v>3357469.82</v>
      </c>
      <c r="D211" s="2">
        <f>D212</f>
        <v>3357469.82</v>
      </c>
      <c r="E211" s="27">
        <f t="shared" si="17"/>
        <v>100</v>
      </c>
    </row>
    <row r="212" spans="1:5" ht="51" x14ac:dyDescent="0.25">
      <c r="A212" s="18" t="s">
        <v>304</v>
      </c>
      <c r="B212" s="9" t="s">
        <v>305</v>
      </c>
      <c r="C212" s="2">
        <v>3357469.82</v>
      </c>
      <c r="D212" s="2">
        <v>3357469.82</v>
      </c>
      <c r="E212" s="27">
        <f t="shared" si="17"/>
        <v>100</v>
      </c>
    </row>
    <row r="213" spans="1:5" ht="38.25" x14ac:dyDescent="0.25">
      <c r="A213" s="19" t="s">
        <v>306</v>
      </c>
      <c r="B213" s="9" t="s">
        <v>307</v>
      </c>
      <c r="C213" s="2">
        <f>C214+C215+C216</f>
        <v>-3729776.46</v>
      </c>
      <c r="D213" s="2">
        <f>D214+D215+D216</f>
        <v>-3862528.8600000003</v>
      </c>
      <c r="E213" s="27">
        <f t="shared" si="17"/>
        <v>103.55925888384208</v>
      </c>
    </row>
    <row r="214" spans="1:5" ht="38.25" x14ac:dyDescent="0.25">
      <c r="A214" s="19" t="s">
        <v>308</v>
      </c>
      <c r="B214" s="20" t="s">
        <v>309</v>
      </c>
      <c r="C214" s="2">
        <v>-83417.2</v>
      </c>
      <c r="D214" s="2">
        <v>-83417.2</v>
      </c>
      <c r="E214" s="27">
        <f t="shared" si="17"/>
        <v>100</v>
      </c>
    </row>
    <row r="215" spans="1:5" ht="51" x14ac:dyDescent="0.25">
      <c r="A215" s="19" t="s">
        <v>310</v>
      </c>
      <c r="B215" s="20" t="s">
        <v>311</v>
      </c>
      <c r="C215" s="2">
        <v>-25745.599999999999</v>
      </c>
      <c r="D215" s="2">
        <v>-158498</v>
      </c>
      <c r="E215" s="27">
        <f t="shared" ref="E215:E216" si="18">D215/C215*100</f>
        <v>615.63140886209681</v>
      </c>
    </row>
    <row r="216" spans="1:5" ht="52.5" customHeight="1" x14ac:dyDescent="0.25">
      <c r="A216" s="21" t="s">
        <v>312</v>
      </c>
      <c r="B216" s="9" t="s">
        <v>313</v>
      </c>
      <c r="C216" s="2">
        <v>-3620613.66</v>
      </c>
      <c r="D216" s="2">
        <v>-3620613.66</v>
      </c>
      <c r="E216" s="27">
        <f t="shared" si="18"/>
        <v>100</v>
      </c>
    </row>
    <row r="218" spans="1:5" x14ac:dyDescent="0.25">
      <c r="A218" s="22" t="s">
        <v>334</v>
      </c>
    </row>
  </sheetData>
  <mergeCells count="3">
    <mergeCell ref="A7:E7"/>
    <mergeCell ref="A9:E9"/>
    <mergeCell ref="A8:E8"/>
  </mergeCells>
  <printOptions horizontalCentered="1"/>
  <pageMargins left="0.19685039370078741" right="0.19685039370078741" top="0.19685039370078741" bottom="0.19685039370078741" header="0" footer="0"/>
  <pageSetup paperSize="9" scale="78" fitToHeight="0" orientation="portrait" r:id="rId1"/>
  <rowBreaks count="5" manualBreakCount="5">
    <brk id="89" max="4" man="1"/>
    <brk id="102" max="4" man="1"/>
    <brk id="114" max="4" man="1"/>
    <brk id="149" max="4" man="1"/>
    <brk id="1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2025-06-05T05:50:22Z</dcterms:modified>
</cp:coreProperties>
</file>