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4" r:id="rId1"/>
  </sheets>
  <definedNames>
    <definedName name="_xlnm.Print_Titles" localSheetId="0">лист1!$11:$11</definedName>
    <definedName name="_xlnm.Print_Area" localSheetId="0">лист1!$A$1:$C$180</definedName>
  </definedNames>
  <calcPr calcId="145621"/>
</workbook>
</file>

<file path=xl/calcChain.xml><?xml version="1.0" encoding="utf-8"?>
<calcChain xmlns="http://schemas.openxmlformats.org/spreadsheetml/2006/main">
  <c r="C142" i="4" l="1"/>
  <c r="C135" i="4"/>
  <c r="C176" i="4" l="1"/>
  <c r="C29" i="4"/>
  <c r="C159" i="4" l="1"/>
  <c r="C158" i="4" s="1"/>
  <c r="C42" i="4" l="1"/>
  <c r="C41" i="4" s="1"/>
  <c r="C73" i="4" l="1"/>
  <c r="C62" i="4" l="1"/>
  <c r="C58" i="4"/>
  <c r="C133" i="4"/>
  <c r="C132" i="4" s="1"/>
  <c r="C131" i="4" s="1"/>
  <c r="C129" i="4"/>
  <c r="C126" i="4"/>
  <c r="C121" i="4"/>
  <c r="C119" i="4"/>
  <c r="C117" i="4"/>
  <c r="C114" i="4"/>
  <c r="C109" i="4"/>
  <c r="C106" i="4"/>
  <c r="C104" i="4"/>
  <c r="C100" i="4"/>
  <c r="C98" i="4"/>
  <c r="C96" i="4"/>
  <c r="C94" i="4"/>
  <c r="C92" i="4"/>
  <c r="C90" i="4"/>
  <c r="C86" i="4"/>
  <c r="C83" i="4"/>
  <c r="C80" i="4"/>
  <c r="C75" i="4"/>
  <c r="C72" i="4"/>
  <c r="C66" i="4"/>
  <c r="C51" i="4"/>
  <c r="C46" i="4"/>
  <c r="C44" i="4"/>
  <c r="C36" i="4"/>
  <c r="C34" i="4"/>
  <c r="C32" i="4"/>
  <c r="C23" i="4"/>
  <c r="C15" i="4"/>
  <c r="C14" i="4" s="1"/>
  <c r="C28" i="4" l="1"/>
  <c r="C116" i="4"/>
  <c r="C79" i="4"/>
  <c r="C71" i="4"/>
  <c r="C57" i="4"/>
  <c r="C40" i="4"/>
  <c r="C78" i="4" l="1"/>
  <c r="C39" i="4"/>
  <c r="C13" i="4" l="1"/>
  <c r="C12" i="4" s="1"/>
</calcChain>
</file>

<file path=xl/sharedStrings.xml><?xml version="1.0" encoding="utf-8"?>
<sst xmlns="http://schemas.openxmlformats.org/spreadsheetml/2006/main" count="347" uniqueCount="300">
  <si>
    <t>Наименование показателя</t>
  </si>
  <si>
    <t>ВСЕГО ДОХОДОВ</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</si>
  <si>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</si>
  <si>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</si>
  <si>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</si>
  <si>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</si>
  <si>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</si>
  <si>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</si>
  <si>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</si>
  <si>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</si>
  <si>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</si>
  <si>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</si>
  <si>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</si>
  <si>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</si>
  <si>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</si>
  <si>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 xml:space="preserve">ГОСУДАРСТВЕННАЯ ПОШЛИНА </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</si>
  <si>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</si>
  <si>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</si>
  <si>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</si>
  <si>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</si>
  <si>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</si>
  <si>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</si>
  <si>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ПЛАТЕЖИ ПРИ ПОЛЬЗОВАНИИ ПРИРОДНЫМИ РЕСУРСАМИ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</si>
  <si>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</si>
  <si>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</si>
  <si>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</si>
  <si>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</si>
  <si>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Плата за выбросы загрязняющих веществ, образующихся при сжигании на факельных установках и (или) рассеивании попутного нефтяного газа</t>
  </si>
  <si>
    <t>ДОХОДЫ ОТ ОКАЗАНИЯ ПЛАТНЫХ УСЛУГ И КОМПЕНСАЦИИ ЗАТРАТ ГОСУДАРСТВА</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</si>
  <si>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</si>
  <si>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</si>
  <si>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</si>
  <si>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</si>
  <si>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</si>
  <si>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</si>
  <si>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</si>
  <si>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</si>
  <si>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</si>
  <si>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</si>
  <si>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</si>
  <si>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</si>
  <si>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</si>
  <si>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</si>
  <si>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</si>
  <si>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</si>
  <si>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</si>
  <si>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</si>
  <si>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</si>
  <si>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</si>
  <si>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</si>
  <si>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</si>
  <si>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</si>
  <si>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</si>
  <si>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</si>
  <si>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</si>
  <si>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</si>
  <si>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</si>
  <si>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</si>
  <si>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</si>
  <si>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</si>
  <si>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</si>
  <si>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</si>
  <si>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</si>
  <si>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</si>
  <si>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</si>
  <si>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</si>
  <si>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</si>
  <si>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</si>
  <si>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</si>
  <si>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</si>
  <si>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</si>
  <si>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</si>
  <si>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</si>
  <si>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</si>
  <si>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 xml:space="preserve">ПРОЧИЕ НЕНАЛОГОВЫЕ ДОХОДЫ </t>
  </si>
  <si>
    <t>Прочие неналоговые доходы бюджетов муниципальных районов</t>
  </si>
  <si>
    <t xml:space="preserve">БЕЗВОЗМЕЗДНЫЕ ПОСТУПЛЕНИЯ </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</si>
  <si>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</si>
  <si>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</si>
  <si>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бюджетам муниципальных районов на выравнивание  бюджетной обеспеченности из бюджета субъекта Российской Федерации</t>
  </si>
  <si>
    <t>Коды бюджетной классификации</t>
  </si>
  <si>
    <t>000 1 00 00000 00 0000 000</t>
  </si>
  <si>
    <t>000 1 01 00000 00 0000 000</t>
  </si>
  <si>
    <t>000 1 01 02000 01 0000 110</t>
  </si>
  <si>
    <t>182 1 01 02010 01 0000 110</t>
  </si>
  <si>
    <t>182 1 01 02020 01 0000 110</t>
  </si>
  <si>
    <t>182 1 01 02030 01 0000 110</t>
  </si>
  <si>
    <t>182 1 01 02040 01 0000 110</t>
  </si>
  <si>
    <t>182 1 01 02080 01 0000 110</t>
  </si>
  <si>
    <t>182 1 01 02130 01 0000 110</t>
  </si>
  <si>
    <t>182 1 01 02140 01 0000 110</t>
  </si>
  <si>
    <t>000 1 03 00000 00 0000 000</t>
  </si>
  <si>
    <t>182 1 03 02231 01 0000 110</t>
  </si>
  <si>
    <t>182 1 03 02241 01 0000 110</t>
  </si>
  <si>
    <t>182 1 03 02251 01 0000 110</t>
  </si>
  <si>
    <t>182 1 03 02261 01 0000 110</t>
  </si>
  <si>
    <t>000 1 05 00000 00 0000 000</t>
  </si>
  <si>
    <t>182 1 05 01000 00 0000 110</t>
  </si>
  <si>
    <t>182 1 05 01011 01 0000 110</t>
  </si>
  <si>
    <t>182 1 05 01021 01 0000 110</t>
  </si>
  <si>
    <t xml:space="preserve"> 182 1 05 03000 01 0000 110 </t>
  </si>
  <si>
    <t xml:space="preserve"> 182 1 05 03010 01 0000 110 </t>
  </si>
  <si>
    <t>182 1 05 04000 02 0000 110</t>
  </si>
  <si>
    <t xml:space="preserve"> 182 1 05 04020 02 0000 110 </t>
  </si>
  <si>
    <t>000 1 08 00000 00 0000 000</t>
  </si>
  <si>
    <t>182 1 08 03010 01 0000 110</t>
  </si>
  <si>
    <t>200 1 08 07150 01 0000 110</t>
  </si>
  <si>
    <t>000 1 11 00000 00 0000 000</t>
  </si>
  <si>
    <t>000 1 11 05000 00 0000 120</t>
  </si>
  <si>
    <t>000 1 11 05010 00 0000 120</t>
  </si>
  <si>
    <t>400 1 11 05013 13 0000 120</t>
  </si>
  <si>
    <t>900 1 11 05013 05 0000 120</t>
  </si>
  <si>
    <t>000 1 11 05020 00 0000 120</t>
  </si>
  <si>
    <t>900 1 11 05025 05 0000 120</t>
  </si>
  <si>
    <t>000 1 11 05030 00 0000 120</t>
  </si>
  <si>
    <t>200 1 11 05035 05 0000 120</t>
  </si>
  <si>
    <t>700 1 11 05035 05 0000 120</t>
  </si>
  <si>
    <t>800 1 11 05035 05 0000 120</t>
  </si>
  <si>
    <t>900 1 11 05035 05 0000 120</t>
  </si>
  <si>
    <t>000 1 12 00000 00 0000 000</t>
  </si>
  <si>
    <t>048 1 12 01010 01 0000 120</t>
  </si>
  <si>
    <t>048 1 12 01030 01 0000 120</t>
  </si>
  <si>
    <t xml:space="preserve"> 048 1 12 01041 01 0000 120</t>
  </si>
  <si>
    <t>048 1 12 01042 01 0000 120</t>
  </si>
  <si>
    <t>048 1 12 01070 01 0000 120</t>
  </si>
  <si>
    <t>000 1 13 00000 00 0000 000</t>
  </si>
  <si>
    <t>000 1 13 01990 00 0000 130</t>
  </si>
  <si>
    <t>700 1 13 01995 05 0000 130</t>
  </si>
  <si>
    <t>700 1 13 01995 05 1000 130</t>
  </si>
  <si>
    <t>800 1 13 01995 05 0000 130</t>
  </si>
  <si>
    <t>000 1 13 02060 00 0000 130</t>
  </si>
  <si>
    <t>200 1 13 02065 05 0000 130</t>
  </si>
  <si>
    <t>700 1 13 02065 05 0000 130</t>
  </si>
  <si>
    <t>800 1 13 02065 05 0000 130</t>
  </si>
  <si>
    <t>000 1 13 02990 00 0000 130</t>
  </si>
  <si>
    <t>200 1 13 02995 05 0000 130</t>
  </si>
  <si>
    <t>300 1 13 02995 05 0000 130</t>
  </si>
  <si>
    <t>700 1 13 02995 05 0000 130</t>
  </si>
  <si>
    <t>800 1 13 02995 05 0000 130</t>
  </si>
  <si>
    <t>000 1 14 00000 00 0000 000</t>
  </si>
  <si>
    <t>000 1 14 02050 05 0000 410</t>
  </si>
  <si>
    <t>900 1 14 02053 05 0000 410</t>
  </si>
  <si>
    <t>900 1 14 02053 05 0000 440</t>
  </si>
  <si>
    <t>000 1 14 06010 00 0000 430</t>
  </si>
  <si>
    <t>400 1 14 06013 13 0000 430</t>
  </si>
  <si>
    <t>900 1 14 06013 05 0000 430</t>
  </si>
  <si>
    <t>000 1 16 00000 00 0000 000</t>
  </si>
  <si>
    <t>000 1 16 01000 01 0000 140</t>
  </si>
  <si>
    <t>000 1 16 01050 01 0000 140</t>
  </si>
  <si>
    <t>012 1 16 01053 01 0000 140</t>
  </si>
  <si>
    <t>876 1 16 01053 01 0000 140</t>
  </si>
  <si>
    <t>000 1 16 01060 01 0000 140</t>
  </si>
  <si>
    <t>012 1 16 01063 01 0000 140</t>
  </si>
  <si>
    <t>000 1 16 01070 01 0000 140</t>
  </si>
  <si>
    <t>012 1 16 01073 01 0000 140</t>
  </si>
  <si>
    <t>876 1 16 01073 01 0000 140</t>
  </si>
  <si>
    <t>000 1 16 01080 01 0000 140</t>
  </si>
  <si>
    <t>012 1 16 01083 01 0000 140</t>
  </si>
  <si>
    <t>000 1 16 01090 01 0000 140</t>
  </si>
  <si>
    <t>012 1 16 01093 01 0000 140</t>
  </si>
  <si>
    <t>000 1 16 01110 01 0000 140</t>
  </si>
  <si>
    <t>012 1 16 01113 01 0000 140</t>
  </si>
  <si>
    <t>000 1 16 01130 01 0000 140</t>
  </si>
  <si>
    <t>012 1 16 01133 01 0000 140</t>
  </si>
  <si>
    <t>000 1 16 01140 01 0000 140</t>
  </si>
  <si>
    <t>012 1 16 01143 01 0000 140</t>
  </si>
  <si>
    <t>000 1 16 01150 01 0000 140</t>
  </si>
  <si>
    <t>012 1 16 01153 01 0000 140</t>
  </si>
  <si>
    <t>300 1 16 01154 01 0000 140</t>
  </si>
  <si>
    <t>500 1 16 01154 01 0000 140</t>
  </si>
  <si>
    <t>000 1 16 01170 01 0000 140</t>
  </si>
  <si>
    <t xml:space="preserve">012 1 16 01173 01 0000 140   </t>
  </si>
  <si>
    <t>000 1 16 01190 01 0000 140</t>
  </si>
  <si>
    <t>012 1 16 01193 01 0000 140</t>
  </si>
  <si>
    <t>000 1 16 01203 01 0000 140</t>
  </si>
  <si>
    <t>012 1 16 01203 01 0000 140</t>
  </si>
  <si>
    <t>018 1 16 01203 01 0000 140</t>
  </si>
  <si>
    <t>876 1 16 01203 01 0000 140</t>
  </si>
  <si>
    <t>881 1 16 01203 01 0000 140</t>
  </si>
  <si>
    <t>000 1 16 09000 05 0000 140</t>
  </si>
  <si>
    <t>900 1 16 09040 05 0000 140</t>
  </si>
  <si>
    <t>000 1 16 10000 00 0000 140</t>
  </si>
  <si>
    <t>000 1 16 10030 05 0000 140</t>
  </si>
  <si>
    <t>200 1 16 10032 05 0000 140</t>
  </si>
  <si>
    <t>000 1 16 10100 00 0000 140</t>
  </si>
  <si>
    <t>200 1 16 10100 05 0000 140</t>
  </si>
  <si>
    <t>000 1 16 10120 00 0000 140</t>
  </si>
  <si>
    <t>018 1 16 10123 01 0000 140</t>
  </si>
  <si>
    <t>048 1 16 10123 01 0000 140</t>
  </si>
  <si>
    <t>188 1 16 10123 01 0000 140</t>
  </si>
  <si>
    <t>200 1 16 10123 01 0000 140</t>
  </si>
  <si>
    <t>000 1 16 11000 01 0000 140</t>
  </si>
  <si>
    <t>018 1 16 11050 01 0000 140</t>
  </si>
  <si>
    <t>048 1 16 11050 01 0000 140</t>
  </si>
  <si>
    <t>000 1 17 00000 00 0000 000</t>
  </si>
  <si>
    <t>200 1 17 05050 05 0000 180</t>
  </si>
  <si>
    <t>000 2 00 00000 00 0000 000</t>
  </si>
  <si>
    <t>000 2 02 00000 00 0000 000</t>
  </si>
  <si>
    <t>000 2 02 10000 00 0000 150</t>
  </si>
  <si>
    <t>300 2 02 15001 05 0000 150</t>
  </si>
  <si>
    <t>Доходы бюджета</t>
  </si>
  <si>
    <t>876 1 16 01063 01 0000 140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</si>
  <si>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</si>
  <si>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300 1 16 01074 01 0000 140</t>
  </si>
  <si>
    <t>876 1 16 01193 01 0000 140</t>
  </si>
  <si>
    <t>Субсидия из бюджета Астраханской области муниципальным образованиям Астраханской области на повышение технического уровня транспортно-эксплуатационного состояния автомобильных дорог местного значения в рамках реализации регионального проекта «Развитие транспортной инфраструктуры Астраханской области, повышение технического уровня транспортно-эксплуатационного состояния автомобильных дорог общего пользования» государственной программы «Развитие дорожного хозяйства Астраханской области»</t>
  </si>
  <si>
    <t>Субсидия из бюджета Астраханской области бюджетам муниципальных образований Астраханской области на проведение комплексных кадастровых работ в 2025 году</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</si>
  <si>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</si>
  <si>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бюджетам муниципальных образований Астраханской области на софинансирование расходов, возникающих при реализации мероприятий по модернизации школьной системы образования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</si>
  <si>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</si>
  <si>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в целях реализации мероприятия (результата) «Обеспечены жильем молодые семьи» регионального проекта «Обеспечение жилыми помещениями отдельных категорий граждан» государственной программы «Развитие жилищного строительства в Астраханской области»</t>
  </si>
  <si>
    <t>Субвенция на выполнение государственных полномочий по составлению списков кандидатов в присяжные заседатели</t>
  </si>
  <si>
    <t>Субвенция на осуществление отдельных государственных полномочий по созданию и организации деятельности административных комиссий</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</si>
  <si>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поддержку приоритетных направлений агропромышленного комплекса и развитие малых форм хозяйствования, за исключением средств на осуществление органами местного самоуправления управленческих функций при осуществлении данных полномочий</t>
  </si>
  <si>
    <t>Субвенция, предоставляемая местным бюджетам для осуществления органами местного самоуправления управленческих функций при осуществлении отдельных государственных полномочий, а также для осуществления органами местного самоуправления организационных функций, необходимых для обеспечения оказания государственной поддержки в сфере развития сельского хозяйства</t>
  </si>
  <si>
    <t>Субвенция бюджетам муниципальных образований Астраханской области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</si>
  <si>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стимулирование увеличения производства картофеля и овощей, за исключением средств на осуществление органами местного самоуправления управленческих функций при осуществлении данных полномочий</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</si>
  <si>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</si>
  <si>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</si>
  <si>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(муниципальных округов, городских округов) Астраханской области из бюджета Астраханской области</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</si>
  <si>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</si>
  <si>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бюджетам муниципальных районов (городских округов) Астраханской области из бюджета Астраханской области</t>
  </si>
  <si>
    <t>Субвенция из бюджета Астраханской области муниципальным образованиям Астраханской области на осуществление отдельного государственного полномочия Астраханской области по созданию комиссий по делам несовершеннолетних и защите их прав</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</si>
  <si>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</si>
  <si>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Субвенция на осуществление отдельного государственного полномочия Астраханской области по расчету и предоставлению дотаций на выравнивание бюджетной обеспеченности поселений бюджетам городских и сельских поселений Астраханской области за счет средств бюджета Астраханской области</t>
  </si>
  <si>
    <t>Иные межбюджетные трансферты из бюджета Астраханской области муниципальным образованиям Астраханской области на реализацию мероприятий по поставке жидкого топлива (мазута) на очередной отопительный сезон</t>
  </si>
  <si>
    <t>Субсидии бюджетам бюджетной системы Российской Федерации (межбюджетные субсидии)</t>
  </si>
  <si>
    <t xml:space="preserve">Субвенции бюджетам субъектов Российской Федерации и муниципальных образований </t>
  </si>
  <si>
    <t>Иные межбюджетные трансферты</t>
  </si>
  <si>
    <t>000 2 02 40000 00 0000 150</t>
  </si>
  <si>
    <t>000 2 02 30000 00 0000 150</t>
  </si>
  <si>
    <t>000 2 02 20000 00 0000 150</t>
  </si>
  <si>
    <t>Приложение № 1</t>
  </si>
  <si>
    <t>к решению Совета</t>
  </si>
  <si>
    <t xml:space="preserve">муниципального образования </t>
  </si>
  <si>
    <t xml:space="preserve">"Ахтубинский муниципальный район </t>
  </si>
  <si>
    <t>Астраханской области"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</si>
  <si>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</si>
  <si>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</si>
  <si>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</si>
  <si>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</si>
  <si>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</si>
  <si>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</si>
  <si>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МО "Село Садовое"</t>
  </si>
  <si>
    <t>500 2 02 40014 05 0000 150</t>
  </si>
  <si>
    <t>МО "Капустиноярский сельсовет"</t>
  </si>
  <si>
    <t>МО "Пологозаймищенский сельсовет"</t>
  </si>
  <si>
    <t>МО "Покровский сельсовет"</t>
  </si>
  <si>
    <t>МО "Успенский сельсовет"</t>
  </si>
  <si>
    <t>МО "Батаевский сельсовет"</t>
  </si>
  <si>
    <t>МО "Село Ново-Николаевка"</t>
  </si>
  <si>
    <t>МО "Село Болхуны"</t>
  </si>
  <si>
    <t>МО "Сокрутовский сельсовет"</t>
  </si>
  <si>
    <t>МО "Село Пироговка"</t>
  </si>
  <si>
    <t>МО "Золотухинский сельсовет"</t>
  </si>
  <si>
    <t>МО "Удаченский сельсовет"</t>
  </si>
  <si>
    <t>МО "Поселок Верхний Баскунчак"</t>
  </si>
  <si>
    <t>МО "Поселок Нижний Баскунчак"</t>
  </si>
  <si>
    <t>800 2 02 40014 05 0000 150</t>
  </si>
  <si>
    <t>Прочие безвозмездные поступления в бюджеты муниципальных районов</t>
  </si>
  <si>
    <t>000 2 07 05000 05 0000 150</t>
  </si>
  <si>
    <t>700 2 07 05030 05 0000 150</t>
  </si>
  <si>
    <t>800 2 07 05030 05 0000 150</t>
  </si>
  <si>
    <t>300 2 02 49999 05 0000 150</t>
  </si>
  <si>
    <t>300 2 02 25511 05 0000 150</t>
  </si>
  <si>
    <t>300 2 02 25750 05 0000 150</t>
  </si>
  <si>
    <t>300 2 02 25497 05 0000 150</t>
  </si>
  <si>
    <t>300 2 02 35120 05 0000 150</t>
  </si>
  <si>
    <t>300 2 02 35014 05 0000 150</t>
  </si>
  <si>
    <t>Субвенция на обеспечение дополнительного образования детей в муниципальных общеобразовательных организациях</t>
  </si>
  <si>
    <t>300 2 02 30029 05 0000 150</t>
  </si>
  <si>
    <t>300 2 02 35303 05 0000 150</t>
  </si>
  <si>
    <t>300 2 02 29999 05 0000 150</t>
  </si>
  <si>
    <t>300 2 02 39999 05 0000 150</t>
  </si>
  <si>
    <t>300 2 02 30024 05 0000 150</t>
  </si>
  <si>
    <t>300 2 02 25304 05 0000 150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</si>
  <si>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</si>
  <si>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</si>
  <si>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</si>
  <si>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</si>
  <si>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</si>
  <si>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остановленным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</si>
  <si>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</si>
  <si>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</si>
  <si>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</si>
  <si>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</si>
  <si>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</si>
  <si>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</si>
  <si>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</si>
  <si>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</si>
  <si>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</si>
  <si>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</si>
  <si>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</si>
  <si>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</si>
  <si>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Верно:</t>
  </si>
  <si>
    <t>рубли</t>
  </si>
  <si>
    <t>Сумма на 2025 год</t>
  </si>
  <si>
    <t xml:space="preserve">муниципального образования "Ахтубинский муниципальный район Астраханской области" </t>
  </si>
  <si>
    <t>на 2025 год</t>
  </si>
  <si>
    <t xml:space="preserve">от 12.12.2024 № 37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</si>
</sst>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Times New Roman"/>
      <family val="1"/>
      <charset val="204"/>
    </font>
    <font>
      <sz val="11"/>
      <name val="Times New Roman"/>
      <family val="1"/>
      <charset val="204"/>
    </font>
    <font>
      <b/>
      <sz val="10"/>
      <name val="Times New Roman"/>
      <family val="1"/>
      <charset val="204"/>
    </font>
    <font>
      <u/>
      <sz val="10"/>
      <color theme="10"/>
      <name val="Arial Cyr"/>
      <family val="2"/>
      <charset val="204"/>
    </font>
    <font>
      <sz val="10"/>
      <name val="Arial Cyr"/>
      <charset val="204"/>
    </font>
    <font>
      <sz val="14"/>
      <color theme="1"/>
      <name val="Times New Roman"/>
      <family val="1"/>
      <charset val="204"/>
    </font>
    <font>
      <sz val="11"/>
      <color theme="1"/>
      <name val="Times New Roman"/>
      <family val="1"/>
      <charset val="204"/>
    </font>
    <font>
      <sz val="11"/>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33">
    <xf numFmtId="0" fontId="0" fillId="0" borderId="0" xfId="0"/>
    <xf numFmtId="0" fontId="3"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1" fillId="2" borderId="1" xfId="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vertical="top" wrapText="1"/>
    </xf>
    <xf numFmtId="49" fontId="3"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1" xfId="2" applyFont="1" applyFill="1" applyBorder="1" applyAlignment="1">
      <alignment horizontal="left"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2" applyFont="1" applyFill="1" applyBorder="1" applyAlignment="1">
      <alignment horizontal="center" vertical="center"/>
    </xf>
    <xf numFmtId="4" fontId="3"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xf>
    <xf numFmtId="4" fontId="1" fillId="0" borderId="0"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7" fillId="0" borderId="0" xfId="0" applyFont="1" applyAlignment="1">
      <alignment wrapText="1"/>
    </xf>
    <xf numFmtId="0" fontId="7" fillId="0" borderId="0" xfId="0" applyFont="1"/>
    <xf numFmtId="0" fontId="7" fillId="0" borderId="0" xfId="0" applyFont="1" applyBorder="1" applyAlignment="1">
      <alignment horizontal="right"/>
    </xf>
    <xf numFmtId="0" fontId="7" fillId="0" borderId="0" xfId="0" applyFont="1" applyAlignment="1">
      <alignment horizontal="right"/>
    </xf>
    <xf numFmtId="4" fontId="7" fillId="0" borderId="0" xfId="0" applyNumberFormat="1" applyFont="1"/>
    <xf numFmtId="0" fontId="8" fillId="0" borderId="0" xfId="0" applyFont="1"/>
    <xf numFmtId="4" fontId="8" fillId="0" borderId="0" xfId="0" applyNumberFormat="1" applyFont="1"/>
    <xf numFmtId="0" fontId="7" fillId="0" borderId="0" xfId="0" applyFont="1" applyBorder="1"/>
    <xf numFmtId="0" fontId="7" fillId="0" borderId="0" xfId="0" applyFont="1" applyBorder="1" applyAlignment="1">
      <alignment wrapText="1"/>
    </xf>
    <xf numFmtId="49" fontId="2" fillId="0" borderId="1" xfId="0" applyNumberFormat="1" applyFont="1" applyFill="1" applyBorder="1" applyAlignment="1">
      <alignment horizontal="center" vertical="center" wrapText="1"/>
    </xf>
    <xf numFmtId="3" fontId="9" fillId="0" borderId="0" xfId="0" applyNumberFormat="1" applyFont="1" applyBorder="1" applyAlignment="1">
      <alignment horizontal="right"/>
    </xf>
    <xf numFmtId="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3" fontId="6" fillId="0" borderId="0" xfId="0" applyNumberFormat="1" applyFont="1" applyAlignment="1">
      <alignment horizontal="center"/>
    </xf>
  </cellXfs>
  <cellStyles count="3">
    <cellStyle name="Гиперссылка" xfId="1" builtinId="8"/>
    <cellStyle name="Обычный" xfId="0" builtinId="0"/>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9"/>
  <sheetViews>
    <sheetView tabSelected="1" view="pageBreakPreview" topLeftCell="A34" zoomScale="120" zoomScaleNormal="100" zoomScaleSheetLayoutView="120" workbookViewId="0">
      <selection activeCell="A9" sqref="A9:C9"/>
    </sheetView>
  </sheetViews>
  <sheetFormatPr defaultColWidth="9.140625" defaultRowHeight="15" x14ac:dyDescent="0.25"/>
  <cols>
    <col min="1" max="1" width="68.5703125" style="19" customWidth="1"/>
    <col min="2" max="2" width="24.28515625" style="20" customWidth="1"/>
    <col min="3" max="3" width="15.7109375" style="26" customWidth="1"/>
    <col min="4" max="4" width="20.42578125" style="20" customWidth="1"/>
    <col min="5" max="5" width="16" style="20" customWidth="1"/>
    <col min="6" max="6" width="17" style="20" customWidth="1"/>
    <col min="7" max="16384" width="9.140625" style="20"/>
  </cols>
  <sheetData>
    <row r="1" spans="1:6" x14ac:dyDescent="0.25">
      <c r="C1" s="21" t="s">
        <v>232</v>
      </c>
      <c r="D1" s="22"/>
      <c r="E1" s="22"/>
    </row>
    <row r="2" spans="1:6" x14ac:dyDescent="0.25">
      <c r="C2" s="21" t="s">
        <v>233</v>
      </c>
      <c r="D2" s="22"/>
      <c r="E2" s="22"/>
    </row>
    <row r="3" spans="1:6" x14ac:dyDescent="0.25">
      <c r="C3" s="21" t="s">
        <v>234</v>
      </c>
      <c r="D3" s="22"/>
      <c r="E3" s="22"/>
    </row>
    <row r="4" spans="1:6" x14ac:dyDescent="0.25">
      <c r="C4" s="21" t="s">
        <v>235</v>
      </c>
      <c r="D4" s="22"/>
      <c r="E4" s="22"/>
    </row>
    <row r="5" spans="1:6" x14ac:dyDescent="0.25">
      <c r="C5" s="21" t="s">
        <v>236</v>
      </c>
      <c r="D5" s="22"/>
      <c r="E5" s="22"/>
    </row>
    <row r="6" spans="1:6" x14ac:dyDescent="0.25">
      <c r="C6" s="21" t="s">
        <v>299</v>
      </c>
      <c r="D6" s="22"/>
      <c r="E6" s="22"/>
    </row>
    <row r="7" spans="1:6" ht="20.25" customHeight="1" x14ac:dyDescent="0.3">
      <c r="A7" s="32" t="s">
        <v>200</v>
      </c>
      <c r="B7" s="32"/>
      <c r="C7" s="32"/>
    </row>
    <row r="8" spans="1:6" ht="20.25" customHeight="1" x14ac:dyDescent="0.3">
      <c r="A8" s="32" t="s">
        <v>297</v>
      </c>
      <c r="B8" s="32"/>
      <c r="C8" s="32"/>
    </row>
    <row r="9" spans="1:6" ht="20.25" customHeight="1" x14ac:dyDescent="0.3">
      <c r="A9" s="32" t="s">
        <v>298</v>
      </c>
      <c r="B9" s="32"/>
      <c r="C9" s="32"/>
    </row>
    <row r="10" spans="1:6" ht="17.25" customHeight="1" x14ac:dyDescent="0.25">
      <c r="C10" s="29" t="s">
        <v>295</v>
      </c>
    </row>
    <row r="11" spans="1:6" ht="32.25" customHeight="1" x14ac:dyDescent="0.25">
      <c r="A11" s="16" t="s">
        <v>0</v>
      </c>
      <c r="B11" s="16" t="s">
        <v>80</v>
      </c>
      <c r="C11" s="28" t="s">
        <v>296</v>
      </c>
    </row>
    <row r="12" spans="1:6" x14ac:dyDescent="0.25">
      <c r="A12" s="1" t="s">
        <v>1</v>
      </c>
      <c r="B12" s="10"/>
      <c r="C12" s="13">
        <f>C13+C131</f>
        <v>1764398064.1599998</v>
      </c>
    </row>
    <row r="13" spans="1:6" x14ac:dyDescent="0.25">
      <c r="A13" s="1" t="s">
        <v>2</v>
      </c>
      <c r="B13" s="10" t="s">
        <v>81</v>
      </c>
      <c r="C13" s="13">
        <f>C14+C23+C28+C36+C39+C51+C57+C71+C78+C129</f>
        <v>633854613.38999999</v>
      </c>
      <c r="D13" s="23"/>
    </row>
    <row r="14" spans="1:6" x14ac:dyDescent="0.25">
      <c r="A14" s="1" t="s">
        <v>3</v>
      </c>
      <c r="B14" s="10" t="s">
        <v>82</v>
      </c>
      <c r="C14" s="13">
        <f>C15</f>
        <v>383570000</v>
      </c>
    </row>
    <row r="15" spans="1:6" x14ac:dyDescent="0.25">
      <c r="A15" s="1" t="s">
        <v>4</v>
      </c>
      <c r="B15" s="10" t="s">
        <v>83</v>
      </c>
      <c r="C15" s="13">
        <f t="shared" ref="C15" si="0">C16+C17+C18+C19+C20+C21+C22</f>
        <v>383570000</v>
      </c>
      <c r="E15" s="23"/>
      <c r="F15" s="23"/>
    </row>
    <row r="16" spans="1:6" ht="76.5" x14ac:dyDescent="0.25">
      <c r="A16" s="2" t="s">
        <v>276</v>
      </c>
      <c r="B16" s="11" t="s">
        <v>84</v>
      </c>
      <c r="C16" s="14">
        <v>354403787</v>
      </c>
      <c r="E16" s="23"/>
      <c r="F16" s="23"/>
    </row>
    <row r="17" spans="1:6" ht="76.5" x14ac:dyDescent="0.25">
      <c r="A17" s="3" t="s">
        <v>238</v>
      </c>
      <c r="B17" s="11" t="s">
        <v>85</v>
      </c>
      <c r="C17" s="14">
        <v>303486</v>
      </c>
      <c r="D17" s="24"/>
      <c r="E17" s="25"/>
      <c r="F17" s="23"/>
    </row>
    <row r="18" spans="1:6" ht="51" customHeight="1" x14ac:dyDescent="0.25">
      <c r="A18" s="4" t="s">
        <v>277</v>
      </c>
      <c r="B18" s="11" t="s">
        <v>86</v>
      </c>
      <c r="C18" s="14">
        <v>8584326</v>
      </c>
      <c r="E18" s="23"/>
    </row>
    <row r="19" spans="1:6" ht="63.75" customHeight="1" x14ac:dyDescent="0.25">
      <c r="A19" s="2" t="s">
        <v>237</v>
      </c>
      <c r="B19" s="11" t="s">
        <v>87</v>
      </c>
      <c r="C19" s="14">
        <v>18067286</v>
      </c>
    </row>
    <row r="20" spans="1:6" ht="88.5" customHeight="1" x14ac:dyDescent="0.25">
      <c r="A20" s="5" t="s">
        <v>278</v>
      </c>
      <c r="B20" s="11" t="s">
        <v>88</v>
      </c>
      <c r="C20" s="14">
        <v>587266</v>
      </c>
    </row>
    <row r="21" spans="1:6" ht="51" x14ac:dyDescent="0.25">
      <c r="A21" s="5" t="s">
        <v>279</v>
      </c>
      <c r="B21" s="11" t="s">
        <v>89</v>
      </c>
      <c r="C21" s="14">
        <v>1478018</v>
      </c>
    </row>
    <row r="22" spans="1:6" ht="51" x14ac:dyDescent="0.25">
      <c r="A22" s="5" t="s">
        <v>280</v>
      </c>
      <c r="B22" s="11" t="s">
        <v>90</v>
      </c>
      <c r="C22" s="14">
        <v>145831</v>
      </c>
    </row>
    <row r="23" spans="1:6" ht="25.5" x14ac:dyDescent="0.25">
      <c r="A23" s="1" t="s">
        <v>5</v>
      </c>
      <c r="B23" s="10" t="s">
        <v>91</v>
      </c>
      <c r="C23" s="13">
        <f t="shared" ref="C23" si="1">C24+C25+C26+C27</f>
        <v>47663910</v>
      </c>
    </row>
    <row r="24" spans="1:6" ht="76.5" x14ac:dyDescent="0.25">
      <c r="A24" s="5" t="s">
        <v>6</v>
      </c>
      <c r="B24" s="11" t="s">
        <v>92</v>
      </c>
      <c r="C24" s="14">
        <v>24929040</v>
      </c>
    </row>
    <row r="25" spans="1:6" ht="89.25" x14ac:dyDescent="0.25">
      <c r="A25" s="6" t="s">
        <v>7</v>
      </c>
      <c r="B25" s="11" t="s">
        <v>93</v>
      </c>
      <c r="C25" s="14">
        <v>112330</v>
      </c>
    </row>
    <row r="26" spans="1:6" ht="76.5" x14ac:dyDescent="0.25">
      <c r="A26" s="2" t="s">
        <v>281</v>
      </c>
      <c r="B26" s="11" t="s">
        <v>94</v>
      </c>
      <c r="C26" s="14">
        <v>25175920</v>
      </c>
    </row>
    <row r="27" spans="1:6" ht="76.5" x14ac:dyDescent="0.25">
      <c r="A27" s="2" t="s">
        <v>8</v>
      </c>
      <c r="B27" s="11" t="s">
        <v>95</v>
      </c>
      <c r="C27" s="14">
        <v>-2553380</v>
      </c>
    </row>
    <row r="28" spans="1:6" x14ac:dyDescent="0.25">
      <c r="A28" s="7" t="s">
        <v>9</v>
      </c>
      <c r="B28" s="10" t="s">
        <v>96</v>
      </c>
      <c r="C28" s="13">
        <f>C29+C32+C34</f>
        <v>81515000</v>
      </c>
    </row>
    <row r="29" spans="1:6" ht="12" customHeight="1" x14ac:dyDescent="0.25">
      <c r="A29" s="5" t="s">
        <v>10</v>
      </c>
      <c r="B29" s="11" t="s">
        <v>97</v>
      </c>
      <c r="C29" s="14">
        <f>C30+C31</f>
        <v>62717000</v>
      </c>
    </row>
    <row r="30" spans="1:6" ht="25.5" x14ac:dyDescent="0.25">
      <c r="A30" s="5" t="s">
        <v>282</v>
      </c>
      <c r="B30" s="11" t="s">
        <v>98</v>
      </c>
      <c r="C30" s="14">
        <v>41826182.439999998</v>
      </c>
    </row>
    <row r="31" spans="1:6" ht="38.25" x14ac:dyDescent="0.25">
      <c r="A31" s="5" t="s">
        <v>11</v>
      </c>
      <c r="B31" s="11" t="s">
        <v>99</v>
      </c>
      <c r="C31" s="14">
        <v>20890817.559999999</v>
      </c>
    </row>
    <row r="32" spans="1:6" x14ac:dyDescent="0.25">
      <c r="A32" s="8" t="s">
        <v>12</v>
      </c>
      <c r="B32" s="11" t="s">
        <v>100</v>
      </c>
      <c r="C32" s="14">
        <f t="shared" ref="C32" si="2">C33</f>
        <v>3192000</v>
      </c>
    </row>
    <row r="33" spans="1:3" x14ac:dyDescent="0.25">
      <c r="A33" s="8" t="s">
        <v>12</v>
      </c>
      <c r="B33" s="11" t="s">
        <v>101</v>
      </c>
      <c r="C33" s="14">
        <v>3192000</v>
      </c>
    </row>
    <row r="34" spans="1:3" x14ac:dyDescent="0.25">
      <c r="A34" s="5" t="s">
        <v>13</v>
      </c>
      <c r="B34" s="11" t="s">
        <v>102</v>
      </c>
      <c r="C34" s="14">
        <f t="shared" ref="C34" si="3">C35</f>
        <v>15606000</v>
      </c>
    </row>
    <row r="35" spans="1:3" ht="25.5" x14ac:dyDescent="0.25">
      <c r="A35" s="5" t="s">
        <v>14</v>
      </c>
      <c r="B35" s="11" t="s">
        <v>103</v>
      </c>
      <c r="C35" s="14">
        <v>15606000</v>
      </c>
    </row>
    <row r="36" spans="1:3" x14ac:dyDescent="0.25">
      <c r="A36" s="7" t="s">
        <v>15</v>
      </c>
      <c r="B36" s="10" t="s">
        <v>104</v>
      </c>
      <c r="C36" s="13">
        <f t="shared" ref="C36" si="4">C37+C38</f>
        <v>14005000</v>
      </c>
    </row>
    <row r="37" spans="1:3" ht="29.25" customHeight="1" x14ac:dyDescent="0.25">
      <c r="A37" s="5" t="s">
        <v>283</v>
      </c>
      <c r="B37" s="11" t="s">
        <v>105</v>
      </c>
      <c r="C37" s="14">
        <v>13905000</v>
      </c>
    </row>
    <row r="38" spans="1:3" ht="25.5" x14ac:dyDescent="0.25">
      <c r="A38" s="5" t="s">
        <v>284</v>
      </c>
      <c r="B38" s="11" t="s">
        <v>106</v>
      </c>
      <c r="C38" s="14">
        <v>100000</v>
      </c>
    </row>
    <row r="39" spans="1:3" ht="25.5" x14ac:dyDescent="0.25">
      <c r="A39" s="1" t="s">
        <v>16</v>
      </c>
      <c r="B39" s="10" t="s">
        <v>107</v>
      </c>
      <c r="C39" s="13">
        <f t="shared" ref="C39" si="5">C40</f>
        <v>28532250.27</v>
      </c>
    </row>
    <row r="40" spans="1:3" ht="62.25" customHeight="1" x14ac:dyDescent="0.25">
      <c r="A40" s="2" t="s">
        <v>239</v>
      </c>
      <c r="B40" s="11" t="s">
        <v>108</v>
      </c>
      <c r="C40" s="14">
        <f t="shared" ref="C40" si="6">C41+C44+C46</f>
        <v>28532250.27</v>
      </c>
    </row>
    <row r="41" spans="1:3" ht="38.25" x14ac:dyDescent="0.25">
      <c r="A41" s="6" t="s">
        <v>240</v>
      </c>
      <c r="B41" s="11" t="s">
        <v>109</v>
      </c>
      <c r="C41" s="14">
        <f>C42+C43</f>
        <v>25649775.890000001</v>
      </c>
    </row>
    <row r="42" spans="1:3" ht="51" x14ac:dyDescent="0.25">
      <c r="A42" s="5" t="s">
        <v>17</v>
      </c>
      <c r="B42" s="11" t="s">
        <v>110</v>
      </c>
      <c r="C42" s="14">
        <f>8432110+1775926.22-662830.32</f>
        <v>9545205.9000000004</v>
      </c>
    </row>
    <row r="43" spans="1:3" ht="63.75" x14ac:dyDescent="0.25">
      <c r="A43" s="5" t="s">
        <v>18</v>
      </c>
      <c r="B43" s="11" t="s">
        <v>111</v>
      </c>
      <c r="C43" s="14">
        <v>16104569.99</v>
      </c>
    </row>
    <row r="44" spans="1:3" ht="51" x14ac:dyDescent="0.25">
      <c r="A44" s="5" t="s">
        <v>19</v>
      </c>
      <c r="B44" s="11" t="s">
        <v>112</v>
      </c>
      <c r="C44" s="14">
        <f t="shared" ref="C44" si="7">C45</f>
        <v>1325660.6399999999</v>
      </c>
    </row>
    <row r="45" spans="1:3" ht="51" x14ac:dyDescent="0.25">
      <c r="A45" s="5" t="s">
        <v>20</v>
      </c>
      <c r="B45" s="11" t="s">
        <v>113</v>
      </c>
      <c r="C45" s="14">
        <v>1325660.6399999999</v>
      </c>
    </row>
    <row r="46" spans="1:3" ht="51" x14ac:dyDescent="0.25">
      <c r="A46" s="5" t="s">
        <v>21</v>
      </c>
      <c r="B46" s="11" t="s">
        <v>114</v>
      </c>
      <c r="C46" s="14">
        <f t="shared" ref="C46" si="8">C47+C48+C49+C50</f>
        <v>1556813.74</v>
      </c>
    </row>
    <row r="47" spans="1:3" ht="38.25" hidden="1" x14ac:dyDescent="0.25">
      <c r="A47" s="5" t="s">
        <v>285</v>
      </c>
      <c r="B47" s="11" t="s">
        <v>115</v>
      </c>
      <c r="C47" s="14"/>
    </row>
    <row r="48" spans="1:3" ht="38.25" x14ac:dyDescent="0.25">
      <c r="A48" s="5" t="s">
        <v>286</v>
      </c>
      <c r="B48" s="11" t="s">
        <v>116</v>
      </c>
      <c r="C48" s="14">
        <v>262749.90000000002</v>
      </c>
    </row>
    <row r="49" spans="1:3" ht="38.25" x14ac:dyDescent="0.25">
      <c r="A49" s="5" t="s">
        <v>286</v>
      </c>
      <c r="B49" s="11" t="s">
        <v>117</v>
      </c>
      <c r="C49" s="14">
        <v>156063.84</v>
      </c>
    </row>
    <row r="50" spans="1:3" ht="38.25" x14ac:dyDescent="0.25">
      <c r="A50" s="5" t="s">
        <v>286</v>
      </c>
      <c r="B50" s="11" t="s">
        <v>118</v>
      </c>
      <c r="C50" s="14">
        <v>1138000</v>
      </c>
    </row>
    <row r="51" spans="1:3" x14ac:dyDescent="0.25">
      <c r="A51" s="1" t="s">
        <v>22</v>
      </c>
      <c r="B51" s="10" t="s">
        <v>119</v>
      </c>
      <c r="C51" s="13">
        <f t="shared" ref="C51" si="9">C52+C53+C54+C55+C56</f>
        <v>433540</v>
      </c>
    </row>
    <row r="52" spans="1:3" ht="25.5" x14ac:dyDescent="0.25">
      <c r="A52" s="5" t="s">
        <v>23</v>
      </c>
      <c r="B52" s="11" t="s">
        <v>120</v>
      </c>
      <c r="C52" s="14">
        <v>334590</v>
      </c>
    </row>
    <row r="53" spans="1:3" x14ac:dyDescent="0.25">
      <c r="A53" s="5" t="s">
        <v>24</v>
      </c>
      <c r="B53" s="11" t="s">
        <v>121</v>
      </c>
      <c r="C53" s="14">
        <v>38700</v>
      </c>
    </row>
    <row r="54" spans="1:3" x14ac:dyDescent="0.25">
      <c r="A54" s="5" t="s">
        <v>25</v>
      </c>
      <c r="B54" s="11" t="s">
        <v>122</v>
      </c>
      <c r="C54" s="14">
        <v>56250</v>
      </c>
    </row>
    <row r="55" spans="1:3" x14ac:dyDescent="0.25">
      <c r="A55" s="5" t="s">
        <v>26</v>
      </c>
      <c r="B55" s="11" t="s">
        <v>123</v>
      </c>
      <c r="C55" s="14">
        <v>2500</v>
      </c>
    </row>
    <row r="56" spans="1:3" ht="25.5" x14ac:dyDescent="0.25">
      <c r="A56" s="5" t="s">
        <v>27</v>
      </c>
      <c r="B56" s="11" t="s">
        <v>124</v>
      </c>
      <c r="C56" s="14">
        <v>1500</v>
      </c>
    </row>
    <row r="57" spans="1:3" ht="25.5" x14ac:dyDescent="0.25">
      <c r="A57" s="17" t="s">
        <v>28</v>
      </c>
      <c r="B57" s="18" t="s">
        <v>125</v>
      </c>
      <c r="C57" s="13">
        <f t="shared" ref="C57" si="10">C58+C62+C66</f>
        <v>64079238.409999996</v>
      </c>
    </row>
    <row r="58" spans="1:3" x14ac:dyDescent="0.25">
      <c r="A58" s="5" t="s">
        <v>29</v>
      </c>
      <c r="B58" s="11" t="s">
        <v>126</v>
      </c>
      <c r="C58" s="14">
        <f>C59+C60+C61</f>
        <v>63748085.659999996</v>
      </c>
    </row>
    <row r="59" spans="1:3" ht="25.5" x14ac:dyDescent="0.25">
      <c r="A59" s="5" t="s">
        <v>30</v>
      </c>
      <c r="B59" s="11" t="s">
        <v>127</v>
      </c>
      <c r="C59" s="14">
        <v>4613645</v>
      </c>
    </row>
    <row r="60" spans="1:3" ht="25.5" x14ac:dyDescent="0.25">
      <c r="A60" s="5" t="s">
        <v>30</v>
      </c>
      <c r="B60" s="11" t="s">
        <v>128</v>
      </c>
      <c r="C60" s="14">
        <v>57264180.659999996</v>
      </c>
    </row>
    <row r="61" spans="1:3" ht="25.5" x14ac:dyDescent="0.25">
      <c r="A61" s="5" t="s">
        <v>30</v>
      </c>
      <c r="B61" s="11" t="s">
        <v>129</v>
      </c>
      <c r="C61" s="14">
        <v>1870260</v>
      </c>
    </row>
    <row r="62" spans="1:3" ht="25.5" x14ac:dyDescent="0.25">
      <c r="A62" s="5" t="s">
        <v>31</v>
      </c>
      <c r="B62" s="11" t="s">
        <v>130</v>
      </c>
      <c r="C62" s="14">
        <f>C63+C64+C65</f>
        <v>331152.75</v>
      </c>
    </row>
    <row r="63" spans="1:3" ht="25.5" hidden="1" x14ac:dyDescent="0.25">
      <c r="A63" s="5" t="s">
        <v>32</v>
      </c>
      <c r="B63" s="11" t="s">
        <v>131</v>
      </c>
      <c r="C63" s="14">
        <v>0</v>
      </c>
    </row>
    <row r="64" spans="1:3" ht="25.5" x14ac:dyDescent="0.25">
      <c r="A64" s="5" t="s">
        <v>32</v>
      </c>
      <c r="B64" s="11" t="s">
        <v>132</v>
      </c>
      <c r="C64" s="14">
        <v>313012.75</v>
      </c>
    </row>
    <row r="65" spans="1:3" ht="25.5" x14ac:dyDescent="0.25">
      <c r="A65" s="5" t="s">
        <v>32</v>
      </c>
      <c r="B65" s="11" t="s">
        <v>133</v>
      </c>
      <c r="C65" s="14">
        <v>18140</v>
      </c>
    </row>
    <row r="66" spans="1:3" hidden="1" x14ac:dyDescent="0.25">
      <c r="A66" s="5" t="s">
        <v>33</v>
      </c>
      <c r="B66" s="11" t="s">
        <v>134</v>
      </c>
      <c r="C66" s="14">
        <f t="shared" ref="C66" si="11">C67+C68+C69+C70</f>
        <v>0</v>
      </c>
    </row>
    <row r="67" spans="1:3" hidden="1" x14ac:dyDescent="0.25">
      <c r="A67" s="5" t="s">
        <v>34</v>
      </c>
      <c r="B67" s="11" t="s">
        <v>135</v>
      </c>
      <c r="C67" s="14">
        <v>0</v>
      </c>
    </row>
    <row r="68" spans="1:3" hidden="1" x14ac:dyDescent="0.25">
      <c r="A68" s="5" t="s">
        <v>34</v>
      </c>
      <c r="B68" s="11" t="s">
        <v>136</v>
      </c>
      <c r="C68" s="14">
        <v>0</v>
      </c>
    </row>
    <row r="69" spans="1:3" hidden="1" x14ac:dyDescent="0.25">
      <c r="A69" s="5" t="s">
        <v>34</v>
      </c>
      <c r="B69" s="11" t="s">
        <v>137</v>
      </c>
      <c r="C69" s="14">
        <v>0</v>
      </c>
    </row>
    <row r="70" spans="1:3" hidden="1" x14ac:dyDescent="0.25">
      <c r="A70" s="5" t="s">
        <v>34</v>
      </c>
      <c r="B70" s="11" t="s">
        <v>138</v>
      </c>
      <c r="C70" s="14">
        <v>0</v>
      </c>
    </row>
    <row r="71" spans="1:3" ht="25.5" x14ac:dyDescent="0.25">
      <c r="A71" s="1" t="s">
        <v>35</v>
      </c>
      <c r="B71" s="10" t="s">
        <v>139</v>
      </c>
      <c r="C71" s="13">
        <f t="shared" ref="C71" si="12">C72+C75</f>
        <v>10941050</v>
      </c>
    </row>
    <row r="72" spans="1:3" ht="63.75" x14ac:dyDescent="0.25">
      <c r="A72" s="5" t="s">
        <v>36</v>
      </c>
      <c r="B72" s="11" t="s">
        <v>140</v>
      </c>
      <c r="C72" s="14">
        <f t="shared" ref="C72" si="13">C73+C74</f>
        <v>6219501</v>
      </c>
    </row>
    <row r="73" spans="1:3" ht="63.75" x14ac:dyDescent="0.25">
      <c r="A73" s="5" t="s">
        <v>37</v>
      </c>
      <c r="B73" s="11" t="s">
        <v>141</v>
      </c>
      <c r="C73" s="14">
        <f>7134001-874000-40500</f>
        <v>6219501</v>
      </c>
    </row>
    <row r="74" spans="1:3" ht="63.75" hidden="1" x14ac:dyDescent="0.25">
      <c r="A74" s="5" t="s">
        <v>38</v>
      </c>
      <c r="B74" s="11" t="s">
        <v>142</v>
      </c>
      <c r="C74" s="14">
        <v>0</v>
      </c>
    </row>
    <row r="75" spans="1:3" ht="25.5" x14ac:dyDescent="0.25">
      <c r="A75" s="5" t="s">
        <v>39</v>
      </c>
      <c r="B75" s="11" t="s">
        <v>143</v>
      </c>
      <c r="C75" s="14">
        <f t="shared" ref="C75" si="14">C76+C77</f>
        <v>4721549</v>
      </c>
    </row>
    <row r="76" spans="1:3" ht="26.25" customHeight="1" x14ac:dyDescent="0.25">
      <c r="A76" s="2" t="s">
        <v>40</v>
      </c>
      <c r="B76" s="11" t="s">
        <v>144</v>
      </c>
      <c r="C76" s="14">
        <v>2934519</v>
      </c>
    </row>
    <row r="77" spans="1:3" ht="38.25" x14ac:dyDescent="0.25">
      <c r="A77" s="5" t="s">
        <v>41</v>
      </c>
      <c r="B77" s="11" t="s">
        <v>145</v>
      </c>
      <c r="C77" s="14">
        <v>1787030</v>
      </c>
    </row>
    <row r="78" spans="1:3" x14ac:dyDescent="0.25">
      <c r="A78" s="1" t="s">
        <v>42</v>
      </c>
      <c r="B78" s="10" t="s">
        <v>146</v>
      </c>
      <c r="C78" s="13">
        <f>C79+C114+C116+C126</f>
        <v>2874624.71</v>
      </c>
    </row>
    <row r="79" spans="1:3" ht="25.5" x14ac:dyDescent="0.25">
      <c r="A79" s="9" t="s">
        <v>43</v>
      </c>
      <c r="B79" s="12" t="s">
        <v>147</v>
      </c>
      <c r="C79" s="14">
        <f>C80+C83+C86+C90+C92+C94+C96+C98+C100+C104+C106+C109</f>
        <v>2837524.71</v>
      </c>
    </row>
    <row r="80" spans="1:3" ht="38.25" x14ac:dyDescent="0.25">
      <c r="A80" s="9" t="s">
        <v>44</v>
      </c>
      <c r="B80" s="12" t="s">
        <v>148</v>
      </c>
      <c r="C80" s="14">
        <f t="shared" ref="C80" si="15">C81+C82</f>
        <v>30000</v>
      </c>
    </row>
    <row r="81" spans="1:3" ht="51" x14ac:dyDescent="0.25">
      <c r="A81" s="9" t="s">
        <v>45</v>
      </c>
      <c r="B81" s="12" t="s">
        <v>149</v>
      </c>
      <c r="C81" s="14">
        <v>30000</v>
      </c>
    </row>
    <row r="82" spans="1:3" ht="51" hidden="1" x14ac:dyDescent="0.25">
      <c r="A82" s="9" t="s">
        <v>45</v>
      </c>
      <c r="B82" s="12" t="s">
        <v>150</v>
      </c>
      <c r="C82" s="14"/>
    </row>
    <row r="83" spans="1:3" ht="51" x14ac:dyDescent="0.25">
      <c r="A83" s="9" t="s">
        <v>46</v>
      </c>
      <c r="B83" s="12" t="s">
        <v>151</v>
      </c>
      <c r="C83" s="14">
        <f t="shared" ref="C83" si="16">C84</f>
        <v>102081.09</v>
      </c>
    </row>
    <row r="84" spans="1:3" ht="63.75" x14ac:dyDescent="0.25">
      <c r="A84" s="9" t="s">
        <v>47</v>
      </c>
      <c r="B84" s="12" t="s">
        <v>152</v>
      </c>
      <c r="C84" s="14">
        <v>102081.09</v>
      </c>
    </row>
    <row r="85" spans="1:3" ht="63.75" hidden="1" x14ac:dyDescent="0.25">
      <c r="A85" s="9" t="s">
        <v>47</v>
      </c>
      <c r="B85" s="12" t="s">
        <v>201</v>
      </c>
      <c r="C85" s="14"/>
    </row>
    <row r="86" spans="1:3" ht="38.25" x14ac:dyDescent="0.25">
      <c r="A86" s="9" t="s">
        <v>48</v>
      </c>
      <c r="B86" s="12" t="s">
        <v>153</v>
      </c>
      <c r="C86" s="14">
        <f t="shared" ref="C86" si="17">C87+C88</f>
        <v>5971.46</v>
      </c>
    </row>
    <row r="87" spans="1:3" ht="51" x14ac:dyDescent="0.25">
      <c r="A87" s="9" t="s">
        <v>49</v>
      </c>
      <c r="B87" s="12" t="s">
        <v>154</v>
      </c>
      <c r="C87" s="14">
        <v>5971.46</v>
      </c>
    </row>
    <row r="88" spans="1:3" ht="51" hidden="1" x14ac:dyDescent="0.25">
      <c r="A88" s="9" t="s">
        <v>49</v>
      </c>
      <c r="B88" s="12" t="s">
        <v>155</v>
      </c>
      <c r="C88" s="14"/>
    </row>
    <row r="89" spans="1:3" ht="51" hidden="1" x14ac:dyDescent="0.25">
      <c r="A89" s="9" t="s">
        <v>202</v>
      </c>
      <c r="B89" s="12" t="s">
        <v>203</v>
      </c>
      <c r="C89" s="14"/>
    </row>
    <row r="90" spans="1:3" ht="51" x14ac:dyDescent="0.25">
      <c r="A90" s="9" t="s">
        <v>287</v>
      </c>
      <c r="B90" s="12" t="s">
        <v>156</v>
      </c>
      <c r="C90" s="14">
        <f t="shared" ref="C90" si="18">C91</f>
        <v>57645.23</v>
      </c>
    </row>
    <row r="91" spans="1:3" ht="63.75" x14ac:dyDescent="0.25">
      <c r="A91" s="9" t="s">
        <v>288</v>
      </c>
      <c r="B91" s="12" t="s">
        <v>157</v>
      </c>
      <c r="C91" s="14">
        <v>57645.23</v>
      </c>
    </row>
    <row r="92" spans="1:3" ht="38.25" hidden="1" x14ac:dyDescent="0.25">
      <c r="A92" s="9" t="s">
        <v>50</v>
      </c>
      <c r="B92" s="12" t="s">
        <v>158</v>
      </c>
      <c r="C92" s="14">
        <f t="shared" ref="C92" si="19">C93</f>
        <v>0</v>
      </c>
    </row>
    <row r="93" spans="1:3" ht="51" hidden="1" x14ac:dyDescent="0.25">
      <c r="A93" s="9" t="s">
        <v>51</v>
      </c>
      <c r="B93" s="12" t="s">
        <v>159</v>
      </c>
      <c r="C93" s="14">
        <v>0</v>
      </c>
    </row>
    <row r="94" spans="1:3" ht="38.25" hidden="1" x14ac:dyDescent="0.25">
      <c r="A94" s="9" t="s">
        <v>52</v>
      </c>
      <c r="B94" s="12" t="s">
        <v>160</v>
      </c>
      <c r="C94" s="14">
        <f t="shared" ref="C94" si="20">C95</f>
        <v>0</v>
      </c>
    </row>
    <row r="95" spans="1:3" ht="51" hidden="1" x14ac:dyDescent="0.25">
      <c r="A95" s="9" t="s">
        <v>53</v>
      </c>
      <c r="B95" s="12" t="s">
        <v>161</v>
      </c>
      <c r="C95" s="14">
        <v>0</v>
      </c>
    </row>
    <row r="96" spans="1:3" ht="38.25" x14ac:dyDescent="0.25">
      <c r="A96" s="9" t="s">
        <v>54</v>
      </c>
      <c r="B96" s="12" t="s">
        <v>162</v>
      </c>
      <c r="C96" s="14">
        <f t="shared" ref="C96" si="21">C97</f>
        <v>74136.679999999993</v>
      </c>
    </row>
    <row r="97" spans="1:3" ht="51" x14ac:dyDescent="0.25">
      <c r="A97" s="9" t="s">
        <v>55</v>
      </c>
      <c r="B97" s="12" t="s">
        <v>163</v>
      </c>
      <c r="C97" s="14">
        <v>74136.679999999993</v>
      </c>
    </row>
    <row r="98" spans="1:3" ht="51" x14ac:dyDescent="0.25">
      <c r="A98" s="9" t="s">
        <v>56</v>
      </c>
      <c r="B98" s="12" t="s">
        <v>164</v>
      </c>
      <c r="C98" s="14">
        <f t="shared" ref="C98" si="22">C99</f>
        <v>294600</v>
      </c>
    </row>
    <row r="99" spans="1:3" ht="63.75" x14ac:dyDescent="0.25">
      <c r="A99" s="9" t="s">
        <v>57</v>
      </c>
      <c r="B99" s="12" t="s">
        <v>165</v>
      </c>
      <c r="C99" s="14">
        <v>294600</v>
      </c>
    </row>
    <row r="100" spans="1:3" ht="63.75" x14ac:dyDescent="0.25">
      <c r="A100" s="9" t="s">
        <v>289</v>
      </c>
      <c r="B100" s="12" t="s">
        <v>166</v>
      </c>
      <c r="C100" s="14">
        <f t="shared" ref="C100" si="23">C101+C102+C103</f>
        <v>100650</v>
      </c>
    </row>
    <row r="101" spans="1:3" ht="89.25" x14ac:dyDescent="0.25">
      <c r="A101" s="9" t="s">
        <v>290</v>
      </c>
      <c r="B101" s="12" t="s">
        <v>167</v>
      </c>
      <c r="C101" s="14">
        <v>8150</v>
      </c>
    </row>
    <row r="102" spans="1:3" ht="89.25" x14ac:dyDescent="0.25">
      <c r="A102" s="9" t="s">
        <v>291</v>
      </c>
      <c r="B102" s="12" t="s">
        <v>168</v>
      </c>
      <c r="C102" s="14">
        <v>32500</v>
      </c>
    </row>
    <row r="103" spans="1:3" ht="89.25" x14ac:dyDescent="0.25">
      <c r="A103" s="9" t="s">
        <v>291</v>
      </c>
      <c r="B103" s="12" t="s">
        <v>169</v>
      </c>
      <c r="C103" s="14">
        <v>60000</v>
      </c>
    </row>
    <row r="104" spans="1:3" ht="38.25" x14ac:dyDescent="0.25">
      <c r="A104" s="9" t="s">
        <v>58</v>
      </c>
      <c r="B104" s="12" t="s">
        <v>170</v>
      </c>
      <c r="C104" s="14">
        <f t="shared" ref="C104" si="24">C105</f>
        <v>32370.02</v>
      </c>
    </row>
    <row r="105" spans="1:3" ht="51" x14ac:dyDescent="0.25">
      <c r="A105" s="9" t="s">
        <v>59</v>
      </c>
      <c r="B105" s="12" t="s">
        <v>171</v>
      </c>
      <c r="C105" s="14">
        <v>32370.02</v>
      </c>
    </row>
    <row r="106" spans="1:3" ht="38.25" x14ac:dyDescent="0.25">
      <c r="A106" s="9" t="s">
        <v>60</v>
      </c>
      <c r="B106" s="12" t="s">
        <v>172</v>
      </c>
      <c r="C106" s="14">
        <f t="shared" ref="C106" si="25">C107</f>
        <v>486235.53</v>
      </c>
    </row>
    <row r="107" spans="1:3" ht="51" x14ac:dyDescent="0.25">
      <c r="A107" s="9" t="s">
        <v>61</v>
      </c>
      <c r="B107" s="12" t="s">
        <v>173</v>
      </c>
      <c r="C107" s="14">
        <v>486235.53</v>
      </c>
    </row>
    <row r="108" spans="1:3" ht="51" hidden="1" x14ac:dyDescent="0.25">
      <c r="A108" s="9" t="s">
        <v>61</v>
      </c>
      <c r="B108" s="12" t="s">
        <v>204</v>
      </c>
      <c r="C108" s="14"/>
    </row>
    <row r="109" spans="1:3" ht="51" x14ac:dyDescent="0.25">
      <c r="A109" s="9" t="s">
        <v>292</v>
      </c>
      <c r="B109" s="12" t="s">
        <v>174</v>
      </c>
      <c r="C109" s="14">
        <f t="shared" ref="C109" si="26">C110+C111+C112+C113</f>
        <v>1653834.7</v>
      </c>
    </row>
    <row r="110" spans="1:3" ht="63.75" x14ac:dyDescent="0.25">
      <c r="A110" s="9" t="s">
        <v>62</v>
      </c>
      <c r="B110" s="12" t="s">
        <v>175</v>
      </c>
      <c r="C110" s="14">
        <v>1647834.7</v>
      </c>
    </row>
    <row r="111" spans="1:3" ht="63.75" x14ac:dyDescent="0.25">
      <c r="A111" s="9" t="s">
        <v>62</v>
      </c>
      <c r="B111" s="12" t="s">
        <v>176</v>
      </c>
      <c r="C111" s="14">
        <v>6000</v>
      </c>
    </row>
    <row r="112" spans="1:3" ht="63.75" hidden="1" x14ac:dyDescent="0.25">
      <c r="A112" s="9" t="s">
        <v>62</v>
      </c>
      <c r="B112" s="12" t="s">
        <v>177</v>
      </c>
      <c r="C112" s="14"/>
    </row>
    <row r="113" spans="1:3" ht="63.75" hidden="1" x14ac:dyDescent="0.25">
      <c r="A113" s="9" t="s">
        <v>62</v>
      </c>
      <c r="B113" s="12" t="s">
        <v>178</v>
      </c>
      <c r="C113" s="14">
        <v>0</v>
      </c>
    </row>
    <row r="114" spans="1:3" ht="38.25" hidden="1" x14ac:dyDescent="0.25">
      <c r="A114" s="9" t="s">
        <v>63</v>
      </c>
      <c r="B114" s="12" t="s">
        <v>179</v>
      </c>
      <c r="C114" s="14">
        <f t="shared" ref="C114" si="27">C115</f>
        <v>0</v>
      </c>
    </row>
    <row r="115" spans="1:3" ht="38.25" hidden="1" x14ac:dyDescent="0.25">
      <c r="A115" s="9" t="s">
        <v>64</v>
      </c>
      <c r="B115" s="12" t="s">
        <v>180</v>
      </c>
      <c r="C115" s="14"/>
    </row>
    <row r="116" spans="1:3" hidden="1" x14ac:dyDescent="0.25">
      <c r="A116" s="9" t="s">
        <v>65</v>
      </c>
      <c r="B116" s="12" t="s">
        <v>181</v>
      </c>
      <c r="C116" s="14">
        <f t="shared" ref="C116" si="28">C117+C119+C121</f>
        <v>0</v>
      </c>
    </row>
    <row r="117" spans="1:3" ht="63.75" hidden="1" x14ac:dyDescent="0.25">
      <c r="A117" s="9" t="s">
        <v>66</v>
      </c>
      <c r="B117" s="12" t="s">
        <v>182</v>
      </c>
      <c r="C117" s="14">
        <f t="shared" ref="C117" si="29">C118</f>
        <v>0</v>
      </c>
    </row>
    <row r="118" spans="1:3" ht="51" hidden="1" x14ac:dyDescent="0.25">
      <c r="A118" s="9" t="s">
        <v>67</v>
      </c>
      <c r="B118" s="12" t="s">
        <v>183</v>
      </c>
      <c r="C118" s="14">
        <v>0</v>
      </c>
    </row>
    <row r="119" spans="1:3" ht="25.5" hidden="1" x14ac:dyDescent="0.25">
      <c r="A119" s="9" t="s">
        <v>68</v>
      </c>
      <c r="B119" s="12" t="s">
        <v>184</v>
      </c>
      <c r="C119" s="14">
        <f t="shared" ref="C119" si="30">C120</f>
        <v>0</v>
      </c>
    </row>
    <row r="120" spans="1:3" ht="38.25" hidden="1" x14ac:dyDescent="0.25">
      <c r="A120" s="9" t="s">
        <v>69</v>
      </c>
      <c r="B120" s="12" t="s">
        <v>185</v>
      </c>
      <c r="C120" s="14">
        <v>0</v>
      </c>
    </row>
    <row r="121" spans="1:3" ht="51" hidden="1" x14ac:dyDescent="0.25">
      <c r="A121" s="9" t="s">
        <v>70</v>
      </c>
      <c r="B121" s="12" t="s">
        <v>186</v>
      </c>
      <c r="C121" s="14">
        <f t="shared" ref="C121" si="31">C122+C123+C124+C125</f>
        <v>0</v>
      </c>
    </row>
    <row r="122" spans="1:3" ht="51" hidden="1" x14ac:dyDescent="0.25">
      <c r="A122" s="9" t="s">
        <v>71</v>
      </c>
      <c r="B122" s="12" t="s">
        <v>187</v>
      </c>
      <c r="C122" s="14">
        <v>0</v>
      </c>
    </row>
    <row r="123" spans="1:3" ht="51" hidden="1" x14ac:dyDescent="0.25">
      <c r="A123" s="9" t="s">
        <v>71</v>
      </c>
      <c r="B123" s="12" t="s">
        <v>188</v>
      </c>
      <c r="C123" s="14">
        <v>0</v>
      </c>
    </row>
    <row r="124" spans="1:3" ht="51" hidden="1" x14ac:dyDescent="0.25">
      <c r="A124" s="9" t="s">
        <v>71</v>
      </c>
      <c r="B124" s="12" t="s">
        <v>189</v>
      </c>
      <c r="C124" s="14">
        <v>0</v>
      </c>
    </row>
    <row r="125" spans="1:3" ht="51" hidden="1" x14ac:dyDescent="0.25">
      <c r="A125" s="9" t="s">
        <v>71</v>
      </c>
      <c r="B125" s="12" t="s">
        <v>190</v>
      </c>
      <c r="C125" s="14">
        <v>0</v>
      </c>
    </row>
    <row r="126" spans="1:3" x14ac:dyDescent="0.25">
      <c r="A126" s="9" t="s">
        <v>72</v>
      </c>
      <c r="B126" s="12" t="s">
        <v>191</v>
      </c>
      <c r="C126" s="14">
        <f t="shared" ref="C126" si="32">C127+C128</f>
        <v>37100</v>
      </c>
    </row>
    <row r="127" spans="1:3" ht="101.25" customHeight="1" x14ac:dyDescent="0.25">
      <c r="A127" s="9" t="s">
        <v>293</v>
      </c>
      <c r="B127" s="12" t="s">
        <v>192</v>
      </c>
      <c r="C127" s="14">
        <v>37100</v>
      </c>
    </row>
    <row r="128" spans="1:3" ht="76.5" hidden="1" x14ac:dyDescent="0.25">
      <c r="A128" s="9" t="s">
        <v>73</v>
      </c>
      <c r="B128" s="12" t="s">
        <v>193</v>
      </c>
      <c r="C128" s="14">
        <v>0</v>
      </c>
    </row>
    <row r="129" spans="1:3" x14ac:dyDescent="0.25">
      <c r="A129" s="1" t="s">
        <v>74</v>
      </c>
      <c r="B129" s="10" t="s">
        <v>194</v>
      </c>
      <c r="C129" s="13">
        <f t="shared" ref="C129" si="33">C130</f>
        <v>240000</v>
      </c>
    </row>
    <row r="130" spans="1:3" x14ac:dyDescent="0.25">
      <c r="A130" s="5" t="s">
        <v>75</v>
      </c>
      <c r="B130" s="11" t="s">
        <v>195</v>
      </c>
      <c r="C130" s="14">
        <v>240000</v>
      </c>
    </row>
    <row r="131" spans="1:3" x14ac:dyDescent="0.25">
      <c r="A131" s="1" t="s">
        <v>76</v>
      </c>
      <c r="B131" s="10" t="s">
        <v>196</v>
      </c>
      <c r="C131" s="13">
        <f>C132+C176</f>
        <v>1130543450.77</v>
      </c>
    </row>
    <row r="132" spans="1:3" ht="25.5" x14ac:dyDescent="0.25">
      <c r="A132" s="1" t="s">
        <v>77</v>
      </c>
      <c r="B132" s="10" t="s">
        <v>197</v>
      </c>
      <c r="C132" s="13">
        <f>C133+C135+C142+C158</f>
        <v>1128243450.77</v>
      </c>
    </row>
    <row r="133" spans="1:3" ht="25.5" x14ac:dyDescent="0.25">
      <c r="A133" s="1" t="s">
        <v>78</v>
      </c>
      <c r="B133" s="10" t="s">
        <v>198</v>
      </c>
      <c r="C133" s="13">
        <f t="shared" ref="C133" si="34">C134</f>
        <v>47549200</v>
      </c>
    </row>
    <row r="134" spans="1:3" ht="25.5" x14ac:dyDescent="0.25">
      <c r="A134" s="5" t="s">
        <v>79</v>
      </c>
      <c r="B134" s="11" t="s">
        <v>199</v>
      </c>
      <c r="C134" s="14">
        <v>47549200</v>
      </c>
    </row>
    <row r="135" spans="1:3" ht="25.5" x14ac:dyDescent="0.25">
      <c r="A135" s="1" t="s">
        <v>226</v>
      </c>
      <c r="B135" s="10" t="s">
        <v>231</v>
      </c>
      <c r="C135" s="13">
        <f>SUM(C136:C141)</f>
        <v>130490900</v>
      </c>
    </row>
    <row r="136" spans="1:3" ht="89.25" x14ac:dyDescent="0.25">
      <c r="A136" s="5" t="s">
        <v>207</v>
      </c>
      <c r="B136" s="31" t="s">
        <v>275</v>
      </c>
      <c r="C136" s="14">
        <v>42003000</v>
      </c>
    </row>
    <row r="137" spans="1:3" ht="63.75" x14ac:dyDescent="0.25">
      <c r="A137" s="5" t="s">
        <v>210</v>
      </c>
      <c r="B137" s="31" t="s">
        <v>266</v>
      </c>
      <c r="C137" s="14">
        <v>1198800</v>
      </c>
    </row>
    <row r="138" spans="1:3" ht="38.25" x14ac:dyDescent="0.25">
      <c r="A138" s="5" t="s">
        <v>206</v>
      </c>
      <c r="B138" s="31" t="s">
        <v>264</v>
      </c>
      <c r="C138" s="14">
        <v>359900</v>
      </c>
    </row>
    <row r="139" spans="1:3" ht="76.5" x14ac:dyDescent="0.25">
      <c r="A139" s="5" t="s">
        <v>208</v>
      </c>
      <c r="B139" s="31" t="s">
        <v>265</v>
      </c>
      <c r="C139" s="14">
        <v>34859800</v>
      </c>
    </row>
    <row r="140" spans="1:3" ht="76.5" x14ac:dyDescent="0.25">
      <c r="A140" s="5" t="s">
        <v>209</v>
      </c>
      <c r="B140" s="11" t="s">
        <v>272</v>
      </c>
      <c r="C140" s="14">
        <v>12406600</v>
      </c>
    </row>
    <row r="141" spans="1:3" ht="102" x14ac:dyDescent="0.25">
      <c r="A141" s="5" t="s">
        <v>205</v>
      </c>
      <c r="B141" s="11" t="s">
        <v>272</v>
      </c>
      <c r="C141" s="14">
        <v>39662800</v>
      </c>
    </row>
    <row r="142" spans="1:3" ht="25.5" x14ac:dyDescent="0.25">
      <c r="A142" s="1" t="s">
        <v>227</v>
      </c>
      <c r="B142" s="10" t="s">
        <v>230</v>
      </c>
      <c r="C142" s="13">
        <f>SUM(C143:C157)</f>
        <v>871887300</v>
      </c>
    </row>
    <row r="143" spans="1:3" ht="51" x14ac:dyDescent="0.25">
      <c r="A143" s="5" t="s">
        <v>224</v>
      </c>
      <c r="B143" s="11" t="s">
        <v>274</v>
      </c>
      <c r="C143" s="14">
        <v>75168800</v>
      </c>
    </row>
    <row r="144" spans="1:3" ht="63.75" x14ac:dyDescent="0.25">
      <c r="A144" s="5" t="s">
        <v>223</v>
      </c>
      <c r="B144" s="11" t="s">
        <v>270</v>
      </c>
      <c r="C144" s="14">
        <v>7060400</v>
      </c>
    </row>
    <row r="145" spans="1:3" ht="63.75" customHeight="1" x14ac:dyDescent="0.25">
      <c r="A145" s="5" t="s">
        <v>216</v>
      </c>
      <c r="B145" s="11" t="s">
        <v>268</v>
      </c>
      <c r="C145" s="14">
        <v>6099800</v>
      </c>
    </row>
    <row r="146" spans="1:3" ht="25.5" x14ac:dyDescent="0.25">
      <c r="A146" s="5" t="s">
        <v>211</v>
      </c>
      <c r="B146" s="11" t="s">
        <v>267</v>
      </c>
      <c r="C146" s="14">
        <v>7000</v>
      </c>
    </row>
    <row r="147" spans="1:3" ht="89.25" x14ac:dyDescent="0.25">
      <c r="A147" s="5" t="s">
        <v>219</v>
      </c>
      <c r="B147" s="11" t="s">
        <v>271</v>
      </c>
      <c r="C147" s="14">
        <v>27484700</v>
      </c>
    </row>
    <row r="148" spans="1:3" ht="25.5" x14ac:dyDescent="0.25">
      <c r="A148" s="5" t="s">
        <v>212</v>
      </c>
      <c r="B148" s="11" t="s">
        <v>273</v>
      </c>
      <c r="C148" s="14">
        <v>532800</v>
      </c>
    </row>
    <row r="149" spans="1:3" ht="51" x14ac:dyDescent="0.25">
      <c r="A149" s="5" t="s">
        <v>222</v>
      </c>
      <c r="B149" s="11" t="s">
        <v>273</v>
      </c>
      <c r="C149" s="14">
        <v>1637400</v>
      </c>
    </row>
    <row r="150" spans="1:3" ht="51" x14ac:dyDescent="0.25">
      <c r="A150" s="5" t="s">
        <v>215</v>
      </c>
      <c r="B150" s="11" t="s">
        <v>273</v>
      </c>
      <c r="C150" s="14">
        <v>112292100</v>
      </c>
    </row>
    <row r="151" spans="1:3" ht="76.5" x14ac:dyDescent="0.25">
      <c r="A151" s="5" t="s">
        <v>213</v>
      </c>
      <c r="B151" s="11" t="s">
        <v>273</v>
      </c>
      <c r="C151" s="14">
        <v>5960600</v>
      </c>
    </row>
    <row r="152" spans="1:3" ht="63.75" customHeight="1" x14ac:dyDescent="0.25">
      <c r="A152" s="5" t="s">
        <v>214</v>
      </c>
      <c r="B152" s="11" t="s">
        <v>273</v>
      </c>
      <c r="C152" s="14">
        <v>4814700</v>
      </c>
    </row>
    <row r="153" spans="1:3" ht="51" x14ac:dyDescent="0.25">
      <c r="A153" s="5" t="s">
        <v>220</v>
      </c>
      <c r="B153" s="11" t="s">
        <v>273</v>
      </c>
      <c r="C153" s="14">
        <v>370263200</v>
      </c>
    </row>
    <row r="154" spans="1:3" ht="38.25" x14ac:dyDescent="0.25">
      <c r="A154" s="5" t="s">
        <v>217</v>
      </c>
      <c r="B154" s="11" t="s">
        <v>273</v>
      </c>
      <c r="C154" s="14">
        <v>51615500</v>
      </c>
    </row>
    <row r="155" spans="1:3" ht="38.25" x14ac:dyDescent="0.25">
      <c r="A155" s="5" t="s">
        <v>218</v>
      </c>
      <c r="B155" s="11" t="s">
        <v>273</v>
      </c>
      <c r="C155" s="14">
        <v>155101900</v>
      </c>
    </row>
    <row r="156" spans="1:3" ht="25.5" x14ac:dyDescent="0.25">
      <c r="A156" s="5" t="s">
        <v>269</v>
      </c>
      <c r="B156" s="11" t="s">
        <v>273</v>
      </c>
      <c r="C156" s="14">
        <v>43729400</v>
      </c>
    </row>
    <row r="157" spans="1:3" ht="63.75" x14ac:dyDescent="0.25">
      <c r="A157" s="5" t="s">
        <v>221</v>
      </c>
      <c r="B157" s="31" t="s">
        <v>273</v>
      </c>
      <c r="C157" s="14">
        <v>10119000</v>
      </c>
    </row>
    <row r="158" spans="1:3" x14ac:dyDescent="0.25">
      <c r="A158" s="1" t="s">
        <v>228</v>
      </c>
      <c r="B158" s="10" t="s">
        <v>229</v>
      </c>
      <c r="C158" s="13">
        <f>C159+C175</f>
        <v>78316050.769999996</v>
      </c>
    </row>
    <row r="159" spans="1:3" ht="38.25" x14ac:dyDescent="0.25">
      <c r="A159" s="5" t="s">
        <v>241</v>
      </c>
      <c r="B159" s="11" t="s">
        <v>242</v>
      </c>
      <c r="C159" s="30">
        <f>SUM(C160:C174)</f>
        <v>2241250.77</v>
      </c>
    </row>
    <row r="160" spans="1:3" x14ac:dyDescent="0.25">
      <c r="A160" s="5" t="s">
        <v>243</v>
      </c>
      <c r="B160" s="11" t="s">
        <v>244</v>
      </c>
      <c r="C160" s="30">
        <v>9033.2099999999991</v>
      </c>
    </row>
    <row r="161" spans="1:3" x14ac:dyDescent="0.25">
      <c r="A161" s="5" t="s">
        <v>245</v>
      </c>
      <c r="B161" s="11" t="s">
        <v>244</v>
      </c>
      <c r="C161" s="30">
        <v>72265.69</v>
      </c>
    </row>
    <row r="162" spans="1:3" x14ac:dyDescent="0.25">
      <c r="A162" s="5" t="s">
        <v>246</v>
      </c>
      <c r="B162" s="11" t="s">
        <v>244</v>
      </c>
      <c r="C162" s="30">
        <v>18066.419999999998</v>
      </c>
    </row>
    <row r="163" spans="1:3" x14ac:dyDescent="0.25">
      <c r="A163" s="5" t="s">
        <v>247</v>
      </c>
      <c r="B163" s="11" t="s">
        <v>244</v>
      </c>
      <c r="C163" s="30">
        <v>9033.2099999999991</v>
      </c>
    </row>
    <row r="164" spans="1:3" x14ac:dyDescent="0.25">
      <c r="A164" s="5" t="s">
        <v>248</v>
      </c>
      <c r="B164" s="11" t="s">
        <v>244</v>
      </c>
      <c r="C164" s="30">
        <v>18066.419999999998</v>
      </c>
    </row>
    <row r="165" spans="1:3" x14ac:dyDescent="0.25">
      <c r="A165" s="5" t="s">
        <v>249</v>
      </c>
      <c r="B165" s="11" t="s">
        <v>244</v>
      </c>
      <c r="C165" s="30">
        <v>18066.419999999998</v>
      </c>
    </row>
    <row r="166" spans="1:3" x14ac:dyDescent="0.25">
      <c r="A166" s="5" t="s">
        <v>250</v>
      </c>
      <c r="B166" s="11" t="s">
        <v>244</v>
      </c>
      <c r="C166" s="30">
        <v>18066.419999999998</v>
      </c>
    </row>
    <row r="167" spans="1:3" x14ac:dyDescent="0.25">
      <c r="A167" s="5" t="s">
        <v>251</v>
      </c>
      <c r="B167" s="11" t="s">
        <v>244</v>
      </c>
      <c r="C167" s="30">
        <v>36132.839999999997</v>
      </c>
    </row>
    <row r="168" spans="1:3" x14ac:dyDescent="0.25">
      <c r="A168" s="5" t="s">
        <v>252</v>
      </c>
      <c r="B168" s="11" t="s">
        <v>244</v>
      </c>
      <c r="C168" s="30">
        <v>9033.2099999999991</v>
      </c>
    </row>
    <row r="169" spans="1:3" x14ac:dyDescent="0.25">
      <c r="A169" s="5" t="s">
        <v>253</v>
      </c>
      <c r="B169" s="11" t="s">
        <v>244</v>
      </c>
      <c r="C169" s="30">
        <v>9033.2099999999991</v>
      </c>
    </row>
    <row r="170" spans="1:3" x14ac:dyDescent="0.25">
      <c r="A170" s="5" t="s">
        <v>254</v>
      </c>
      <c r="B170" s="11" t="s">
        <v>244</v>
      </c>
      <c r="C170" s="30">
        <v>18066.419999999998</v>
      </c>
    </row>
    <row r="171" spans="1:3" x14ac:dyDescent="0.25">
      <c r="A171" s="5" t="s">
        <v>255</v>
      </c>
      <c r="B171" s="11" t="s">
        <v>244</v>
      </c>
      <c r="C171" s="30">
        <v>9033.2099999999991</v>
      </c>
    </row>
    <row r="172" spans="1:3" x14ac:dyDescent="0.25">
      <c r="A172" s="5" t="s">
        <v>256</v>
      </c>
      <c r="B172" s="11" t="s">
        <v>244</v>
      </c>
      <c r="C172" s="30">
        <v>162597.79999999999</v>
      </c>
    </row>
    <row r="173" spans="1:3" x14ac:dyDescent="0.25">
      <c r="A173" s="5" t="s">
        <v>257</v>
      </c>
      <c r="B173" s="11" t="s">
        <v>244</v>
      </c>
      <c r="C173" s="30">
        <v>117431.74</v>
      </c>
    </row>
    <row r="174" spans="1:3" x14ac:dyDescent="0.25">
      <c r="A174" s="5" t="s">
        <v>245</v>
      </c>
      <c r="B174" s="11" t="s">
        <v>258</v>
      </c>
      <c r="C174" s="30">
        <v>1717324.55</v>
      </c>
    </row>
    <row r="175" spans="1:3" ht="40.5" customHeight="1" x14ac:dyDescent="0.25">
      <c r="A175" s="5" t="s">
        <v>225</v>
      </c>
      <c r="B175" s="11" t="s">
        <v>263</v>
      </c>
      <c r="C175" s="14">
        <v>76074800</v>
      </c>
    </row>
    <row r="176" spans="1:3" x14ac:dyDescent="0.25">
      <c r="A176" s="1" t="s">
        <v>259</v>
      </c>
      <c r="B176" s="10" t="s">
        <v>260</v>
      </c>
      <c r="C176" s="13">
        <f>C177+C178</f>
        <v>2300000</v>
      </c>
    </row>
    <row r="177" spans="1:3" x14ac:dyDescent="0.25">
      <c r="A177" s="5" t="s">
        <v>259</v>
      </c>
      <c r="B177" s="11" t="s">
        <v>261</v>
      </c>
      <c r="C177" s="14">
        <v>600000</v>
      </c>
    </row>
    <row r="178" spans="1:3" x14ac:dyDescent="0.25">
      <c r="A178" s="5" t="s">
        <v>259</v>
      </c>
      <c r="B178" s="11" t="s">
        <v>262</v>
      </c>
      <c r="C178" s="14">
        <v>1700000</v>
      </c>
    </row>
    <row r="179" spans="1:3" x14ac:dyDescent="0.25">
      <c r="A179" s="26"/>
      <c r="B179" s="26"/>
      <c r="C179" s="15"/>
    </row>
    <row r="180" spans="1:3" x14ac:dyDescent="0.25">
      <c r="A180" s="26" t="s">
        <v>294</v>
      </c>
      <c r="B180" s="26"/>
      <c r="C180" s="15"/>
    </row>
    <row r="181" spans="1:3" x14ac:dyDescent="0.25">
      <c r="A181" s="26"/>
      <c r="B181" s="26"/>
      <c r="C181" s="15"/>
    </row>
    <row r="182" spans="1:3" x14ac:dyDescent="0.25">
      <c r="A182" s="26"/>
      <c r="B182" s="26"/>
      <c r="C182" s="15"/>
    </row>
    <row r="183" spans="1:3" x14ac:dyDescent="0.25">
      <c r="A183" s="26"/>
      <c r="B183" s="26"/>
      <c r="C183" s="15"/>
    </row>
    <row r="184" spans="1:3" x14ac:dyDescent="0.25">
      <c r="A184" s="26"/>
      <c r="B184" s="26"/>
      <c r="C184" s="15"/>
    </row>
    <row r="185" spans="1:3" x14ac:dyDescent="0.25">
      <c r="A185" s="27"/>
      <c r="B185" s="26"/>
      <c r="C185" s="15"/>
    </row>
    <row r="186" spans="1:3" x14ac:dyDescent="0.25">
      <c r="C186" s="15"/>
    </row>
    <row r="187" spans="1:3" x14ac:dyDescent="0.25">
      <c r="C187" s="15"/>
    </row>
    <row r="188" spans="1:3" x14ac:dyDescent="0.25">
      <c r="C188" s="15"/>
    </row>
    <row r="189" spans="1:3" x14ac:dyDescent="0.25">
      <c r="C189" s="15"/>
    </row>
    <row r="190" spans="1:3" x14ac:dyDescent="0.25">
      <c r="C190" s="15"/>
    </row>
    <row r="191" spans="1:3" x14ac:dyDescent="0.25">
      <c r="C191" s="15"/>
    </row>
    <row r="192" spans="1:3" x14ac:dyDescent="0.25">
      <c r="C192" s="15"/>
    </row>
    <row r="193" spans="3:3" x14ac:dyDescent="0.25">
      <c r="C193" s="15"/>
    </row>
    <row r="194" spans="3:3" x14ac:dyDescent="0.25">
      <c r="C194" s="15"/>
    </row>
    <row r="195" spans="3:3" x14ac:dyDescent="0.25">
      <c r="C195" s="15"/>
    </row>
    <row r="196" spans="3:3" x14ac:dyDescent="0.25">
      <c r="C196" s="15"/>
    </row>
    <row r="197" spans="3:3" x14ac:dyDescent="0.25">
      <c r="C197" s="15"/>
    </row>
    <row r="198" spans="3:3" x14ac:dyDescent="0.25">
      <c r="C198" s="15"/>
    </row>
    <row r="199" spans="3:3" x14ac:dyDescent="0.25">
      <c r="C199" s="15"/>
    </row>
    <row r="200" spans="3:3" x14ac:dyDescent="0.25">
      <c r="C200" s="15"/>
    </row>
    <row r="201" spans="3:3" x14ac:dyDescent="0.25">
      <c r="C201" s="15"/>
    </row>
    <row r="202" spans="3:3" x14ac:dyDescent="0.25">
      <c r="C202" s="15"/>
    </row>
    <row r="203" spans="3:3" x14ac:dyDescent="0.25">
      <c r="C203" s="15"/>
    </row>
    <row r="204" spans="3:3" x14ac:dyDescent="0.25">
      <c r="C204" s="15"/>
    </row>
    <row r="205" spans="3:3" x14ac:dyDescent="0.25">
      <c r="C205" s="15"/>
    </row>
    <row r="206" spans="3:3" x14ac:dyDescent="0.25">
      <c r="C206" s="15"/>
    </row>
    <row r="207" spans="3:3" x14ac:dyDescent="0.25">
      <c r="C207" s="15"/>
    </row>
    <row r="208" spans="3:3" x14ac:dyDescent="0.25">
      <c r="C208" s="15"/>
    </row>
    <row r="209" spans="3:3" x14ac:dyDescent="0.25">
      <c r="C209" s="15"/>
    </row>
    <row r="210" spans="3:3" x14ac:dyDescent="0.25">
      <c r="C210" s="15"/>
    </row>
    <row r="211" spans="3:3" x14ac:dyDescent="0.25">
      <c r="C211" s="15"/>
    </row>
    <row r="212" spans="3:3" x14ac:dyDescent="0.25">
      <c r="C212" s="15"/>
    </row>
    <row r="213" spans="3:3" x14ac:dyDescent="0.25">
      <c r="C213" s="15"/>
    </row>
    <row r="214" spans="3:3" x14ac:dyDescent="0.25">
      <c r="C214" s="15"/>
    </row>
    <row r="215" spans="3:3" x14ac:dyDescent="0.25">
      <c r="C215" s="15"/>
    </row>
    <row r="216" spans="3:3" x14ac:dyDescent="0.25">
      <c r="C216" s="15"/>
    </row>
    <row r="217" spans="3:3" x14ac:dyDescent="0.25">
      <c r="C217" s="15"/>
    </row>
    <row r="218" spans="3:3" x14ac:dyDescent="0.25">
      <c r="C218" s="15"/>
    </row>
    <row r="219" spans="3:3" x14ac:dyDescent="0.25">
      <c r="C219" s="15"/>
    </row>
    <row r="220" spans="3:3" x14ac:dyDescent="0.25">
      <c r="C220" s="15"/>
    </row>
    <row r="221" spans="3:3" x14ac:dyDescent="0.25">
      <c r="C221" s="15"/>
    </row>
    <row r="222" spans="3:3" x14ac:dyDescent="0.25">
      <c r="C222" s="15"/>
    </row>
    <row r="223" spans="3:3" x14ac:dyDescent="0.25">
      <c r="C223" s="15"/>
    </row>
    <row r="224" spans="3:3" x14ac:dyDescent="0.25">
      <c r="C224" s="15"/>
    </row>
    <row r="225" spans="3:3" x14ac:dyDescent="0.25">
      <c r="C225" s="15"/>
    </row>
    <row r="226" spans="3:3" x14ac:dyDescent="0.25">
      <c r="C226" s="15"/>
    </row>
    <row r="227" spans="3:3" x14ac:dyDescent="0.25">
      <c r="C227" s="15"/>
    </row>
    <row r="228" spans="3:3" x14ac:dyDescent="0.25">
      <c r="C228" s="15"/>
    </row>
    <row r="229" spans="3:3" x14ac:dyDescent="0.25">
      <c r="C229" s="15"/>
    </row>
  </sheetData>
  <mergeCells count="3">
    <mergeCell ref="A7:C7"/>
    <mergeCell ref="A8:C8"/>
    <mergeCell ref="A9:C9"/>
  </mergeCells>
  <printOptions horizontalCentered="1"/>
  <pageMargins left="0" right="0" top="0.15748031496062992" bottom="0.15748031496062992" header="0.31496062992125984" footer="0.31496062992125984"/>
  <pageSetup paperSize="9" scale="92" fitToHeight="0"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2024-12-16T04:39:47Z</dcterms:modified>
</cp:coreProperties>
</file>