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data_share\Общий отдел\38 каб\Документы\МАЙ 2025\Постановления\О внес изм 1377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Лист1!$7:$10</definedName>
    <definedName name="_xlnm.Print_Area" localSheetId="0">Лист1!$A$1:$Z$53</definedName>
  </definedNames>
  <calcPr calcId="152511"/>
</workbook>
</file>

<file path=xl/calcChain.xml><?xml version="1.0" encoding="utf-8"?>
<calcChain xmlns="http://schemas.openxmlformats.org/spreadsheetml/2006/main">
  <c r="O50" i="1" l="1"/>
  <c r="P53" i="1"/>
  <c r="D17" i="1" l="1"/>
  <c r="D19" i="1"/>
  <c r="E19" i="1"/>
  <c r="I19" i="1"/>
  <c r="H19" i="1"/>
  <c r="G19" i="1"/>
  <c r="F19" i="1"/>
  <c r="J17" i="1" l="1"/>
  <c r="O17" i="1"/>
  <c r="E17" i="1"/>
  <c r="O31" i="1" l="1"/>
  <c r="O32" i="1"/>
  <c r="J31" i="1"/>
  <c r="J32" i="1"/>
  <c r="S46" i="1" l="1"/>
  <c r="S53" i="1" s="1"/>
  <c r="R46" i="1"/>
  <c r="Q46" i="1"/>
  <c r="P46" i="1"/>
  <c r="O45" i="1"/>
  <c r="I45" i="1"/>
  <c r="E45" i="1" s="1"/>
  <c r="O44" i="1"/>
  <c r="E44" i="1"/>
  <c r="E50" i="1"/>
  <c r="H51" i="1"/>
  <c r="E51" i="1" s="1"/>
  <c r="P51" i="1"/>
  <c r="Q51" i="1"/>
  <c r="Q52" i="1" s="1"/>
  <c r="R51" i="1"/>
  <c r="D45" i="1" l="1"/>
  <c r="D44" i="1"/>
  <c r="D50" i="1"/>
  <c r="O46" i="1"/>
  <c r="D46" i="1" s="1"/>
  <c r="O51" i="1"/>
  <c r="D51" i="1" s="1"/>
  <c r="I46" i="1"/>
  <c r="E46" i="1" s="1"/>
  <c r="S39" i="1" l="1"/>
  <c r="S40" i="1" s="1"/>
  <c r="Q39" i="1"/>
  <c r="Q40" i="1" s="1"/>
  <c r="P39" i="1"/>
  <c r="P40" i="1" s="1"/>
  <c r="I39" i="1"/>
  <c r="I40" i="1" s="1"/>
  <c r="E38" i="1"/>
  <c r="E39" i="1" s="1"/>
  <c r="E40" i="1" s="1"/>
  <c r="D38" i="1" l="1"/>
  <c r="O40" i="1"/>
  <c r="D40" i="1" s="1"/>
  <c r="D39" i="1"/>
  <c r="K33" i="1" l="1"/>
  <c r="I25" i="1" l="1"/>
  <c r="H25" i="1"/>
  <c r="G25" i="1"/>
  <c r="F25" i="1"/>
  <c r="O19" i="1"/>
  <c r="J19" i="1"/>
  <c r="O30" i="1"/>
  <c r="O24" i="1"/>
  <c r="O21" i="1"/>
  <c r="J18" i="1"/>
  <c r="E32" i="1"/>
  <c r="E31" i="1"/>
  <c r="E30" i="1"/>
  <c r="E24" i="1"/>
  <c r="E21" i="1"/>
  <c r="E18" i="1"/>
  <c r="I26" i="1" l="1"/>
  <c r="I53" i="1" s="1"/>
  <c r="D32" i="1"/>
  <c r="D31" i="1"/>
  <c r="L33" i="1"/>
  <c r="Q33" i="1"/>
  <c r="P33" i="1"/>
  <c r="L34" i="1" l="1"/>
  <c r="J33" i="1"/>
  <c r="J34" i="1" s="1"/>
  <c r="L53" i="1"/>
  <c r="K34" i="1"/>
  <c r="K53" i="1" s="1"/>
  <c r="G33" i="1"/>
  <c r="F33" i="1"/>
  <c r="J53" i="1" l="1"/>
  <c r="Q34" i="1"/>
  <c r="P34" i="1"/>
  <c r="G34" i="1"/>
  <c r="F34" i="1"/>
  <c r="R33" i="1"/>
  <c r="H33" i="1"/>
  <c r="H34" i="1" s="1"/>
  <c r="R26" i="1"/>
  <c r="E25" i="1"/>
  <c r="R22" i="1"/>
  <c r="O22" i="1" s="1"/>
  <c r="H22" i="1"/>
  <c r="G22" i="1"/>
  <c r="F22" i="1"/>
  <c r="F26" i="1" s="1"/>
  <c r="R52" i="1" l="1"/>
  <c r="P52" i="1"/>
  <c r="O52" i="1"/>
  <c r="R34" i="1"/>
  <c r="O33" i="1"/>
  <c r="E34" i="1"/>
  <c r="P26" i="1"/>
  <c r="E22" i="1"/>
  <c r="H26" i="1"/>
  <c r="H53" i="1" s="1"/>
  <c r="E33" i="1"/>
  <c r="G26" i="1"/>
  <c r="G53" i="1" s="1"/>
  <c r="D18" i="1"/>
  <c r="D30" i="1"/>
  <c r="F53" i="1"/>
  <c r="D21" i="1"/>
  <c r="D24" i="1"/>
  <c r="H52" i="1"/>
  <c r="Q53" i="1"/>
  <c r="R53" i="1" l="1"/>
  <c r="T52" i="1" s="1"/>
  <c r="O26" i="1"/>
  <c r="O34" i="1"/>
  <c r="E53" i="1"/>
  <c r="E52" i="1"/>
  <c r="D52" i="1" s="1"/>
  <c r="E26" i="1"/>
  <c r="D25" i="1"/>
  <c r="D33" i="1"/>
  <c r="D34" i="1" s="1"/>
  <c r="D22" i="1"/>
  <c r="O53" i="1" l="1"/>
  <c r="T53" i="1" s="1"/>
  <c r="D26" i="1"/>
  <c r="D53" i="1" l="1"/>
</calcChain>
</file>

<file path=xl/sharedStrings.xml><?xml version="1.0" encoding="utf-8"?>
<sst xmlns="http://schemas.openxmlformats.org/spreadsheetml/2006/main" count="118" uniqueCount="74">
  <si>
    <t>Приложение № 1</t>
  </si>
  <si>
    <t>к муниципальной программе</t>
  </si>
  <si>
    <t>Цели, задачи, наименование  мероприятий</t>
  </si>
  <si>
    <t>Сроки</t>
  </si>
  <si>
    <t>Исполнители</t>
  </si>
  <si>
    <t>Объемы финансирования, тыс. руб</t>
  </si>
  <si>
    <t>Показатели результативности  выполнения программы</t>
  </si>
  <si>
    <t>Источник финансирования</t>
  </si>
  <si>
    <t>Всего</t>
  </si>
  <si>
    <t>Бюджет муниципального образования «Ахтубинский муниципальный район Астраханской области»</t>
  </si>
  <si>
    <t>Бюджет Астраханской области (субвенции)</t>
  </si>
  <si>
    <t>2024 г.</t>
  </si>
  <si>
    <t>2025 г.</t>
  </si>
  <si>
    <t>Наименование показателей непосредственного  (для мероприятий) и конечного (для целей и задач)</t>
  </si>
  <si>
    <t>Ед. изм.</t>
  </si>
  <si>
    <t>Значение показателя за предшествующий период</t>
  </si>
  <si>
    <t>«Строительство и реконструкция объектов капитального строительства и комплексное развитие систем коммунальной инфраструктуры поселений Ахтубинского района"</t>
  </si>
  <si>
    <t xml:space="preserve">Цель: улучшение условий проживания населения и устойчивое территориальное развитие Ахтубинского района </t>
  </si>
  <si>
    <t>Показатель непосредственного результата</t>
  </si>
  <si>
    <t>%</t>
  </si>
  <si>
    <t>Цель: повышение качества и надежности предоставления коммунальных услуг населению Ахтубинского района</t>
  </si>
  <si>
    <t>Задача: создание организационно-технических и нормативно-правовых мероприятий, направленных на оптимизацию, развитие и модернизацию коммунальных систем электро-, водоснабжения</t>
  </si>
  <si>
    <t>Показатель непосредственного результата (протяженность)</t>
  </si>
  <si>
    <t>Мероприятия, проводимые в целях обеспечения жителей  поселений Ахтубинского района водоснабжением</t>
  </si>
  <si>
    <t>Показатель непосредственного результата (количество мероприятий)</t>
  </si>
  <si>
    <t>шт</t>
  </si>
  <si>
    <t>Формирование материально-технических ресурсов, необходимых для функционирования объектов капитального строительства.</t>
  </si>
  <si>
    <t>шт.</t>
  </si>
  <si>
    <t>Итого:</t>
  </si>
  <si>
    <t xml:space="preserve">2. Мероприятия в области электроснабжения: </t>
  </si>
  <si>
    <t>Показатель непосредственного результата (количество объектов)</t>
  </si>
  <si>
    <t xml:space="preserve">3. Мероприятия в области жилищно-коммунального хозяйства: </t>
  </si>
  <si>
    <t>Всего по подпрограмме:</t>
  </si>
  <si>
    <t xml:space="preserve">Подпрограмма «Строительство и реконструкция объектов капитального строительства на территории  Ахтубинского района </t>
  </si>
  <si>
    <t>Цель 1: обеспечение населения питьевой водой, соответствующей требованиям безопасности и безвредности, установленным санитарно-эпидемиологическими правилами</t>
  </si>
  <si>
    <t>км</t>
  </si>
  <si>
    <t xml:space="preserve">ИТОГО: </t>
  </si>
  <si>
    <t>Задача 1: снижение общего объема потребления энергоресурсов на территории Астраханской области;</t>
  </si>
  <si>
    <t>Показатель непосредственного результата (количество)</t>
  </si>
  <si>
    <t>т.</t>
  </si>
  <si>
    <t>Итого по программе:</t>
  </si>
  <si>
    <t>шт-км</t>
  </si>
  <si>
    <t xml:space="preserve">Федеральный бюджет </t>
  </si>
  <si>
    <t>Задача 1: модернизация систем водоснабжения, водоотведения и очистки сточных вод</t>
  </si>
  <si>
    <t>2026 г.</t>
  </si>
  <si>
    <t>Администрация муниципального образования "Ахтубинский муниципальный район Астраханской области"</t>
  </si>
  <si>
    <t>Реконструкция магистральных сетей водоснабжения  Ахтубинского муниципального района Астраханской области</t>
  </si>
  <si>
    <t>реконструкция  разводящих сетей водоснабжения с. Капустин Яр Ахтубинского муниципального района Астраханской области</t>
  </si>
  <si>
    <t xml:space="preserve">Подпрограмма  «Газификация жилищно-коммунального хозяйства на территории  Ахтубинского района» </t>
  </si>
  <si>
    <t>Цель 1: обеспечение населения газом, улучшение условий проживания</t>
  </si>
  <si>
    <t>Задача 1: строительство распределительных сетей газоснабжения</t>
  </si>
  <si>
    <t>Администрация МО "Ахтубинский район"</t>
  </si>
  <si>
    <t>п.м.</t>
  </si>
  <si>
    <t>-</t>
  </si>
  <si>
    <t xml:space="preserve">Мероприятие 1:  </t>
  </si>
  <si>
    <t xml:space="preserve">                                                Подпрограмма "Регулирование численности безнадзорных животных Ахтубинского района"  </t>
  </si>
  <si>
    <t>Цель 1: регулирование численности безнадзорных животных, обеспечение порядка и спокойствия населения на территории «Ахтубинского района»</t>
  </si>
  <si>
    <t>Задача 1: уменьшение общего количества безнадзорных животных на территории МО «Ахтубинский район»</t>
  </si>
  <si>
    <t>Мероприятие : Осуществление государственных полномочий в области санитарно-эпидемиологического благополучия населения</t>
  </si>
  <si>
    <t>Показатель непосредственного результата (численность животных)</t>
  </si>
  <si>
    <t>гол.</t>
  </si>
  <si>
    <t>Мероприятие: капитальные вложения в объекты государственной (муниципальной) собственности</t>
  </si>
  <si>
    <t xml:space="preserve">                                                                                  МУНИЦИПАЛЬНОЙ ПРОГРАММЫ</t>
  </si>
  <si>
    <t>Подпрограмма «Комплексное развитие систем коммунальной инфраструктуры поселений Ахтубинского района»</t>
  </si>
  <si>
    <t>Организационно-технические мероприятия, направленные на оптимизацию, развитие и модернизацию коммунальных систем электро-, водоснабжения</t>
  </si>
  <si>
    <t xml:space="preserve">Подпрограмма: "Повышение энергетической эффективности на территории городских поселений Ахтубинского района" </t>
  </si>
  <si>
    <t>проведение мероприятий, ремонтно-востановительных работ по бесперебойному обеспечению водоснабжения населения в границах поседений (закупка товаров, работ и услуг для обеспечения государственных, муниципальных нужд)</t>
  </si>
  <si>
    <t>Цель 1: Обеспечение население топливом</t>
  </si>
  <si>
    <t xml:space="preserve">                                                     ПЕРЕЧЕНЬ НАПРАВЛЕНИЙ</t>
  </si>
  <si>
    <t xml:space="preserve">Мероприятие: Иные межбюджетные трансферты из бюджета МО "Ахтубинский район" МО "Ахтубинского района" на реализацию мероприятий по поставке жидкого топлива (мазута) на очередной отопительный сезон                          </t>
  </si>
  <si>
    <t>Задача : обеспечение устойчивого развития территории района</t>
  </si>
  <si>
    <t>Субсидии (гранты в форме субсидии)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</si>
  <si>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2027 г.</t>
  </si>
  <si>
    <t>2024-2027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</si>
</sst>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\ _₽"/>
    <numFmt numFmtId="165" formatCode="#,##0.0\ _₽"/>
    <numFmt numFmtId="166" formatCode="#,##0\ _₽"/>
    <numFmt numFmtId="167" formatCode="#,##0.0"/>
    <numFmt numFmtId="168" formatCode="#,##0.000"/>
  </numFmts>
  <fonts count="15" x14ac:knownFonts="1">
    <font>
      <sz val="11"/>
      <color theme="1"/>
      <name val="Calibri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right"/>
    </xf>
    <xf numFmtId="164" fontId="2" fillId="0" borderId="4" xfId="0" applyNumberFormat="1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/>
    </xf>
    <xf numFmtId="164" fontId="0" fillId="0" borderId="0" xfId="0" applyNumberFormat="1"/>
    <xf numFmtId="164" fontId="2" fillId="2" borderId="4" xfId="0" applyNumberFormat="1" applyFont="1" applyFill="1" applyBorder="1" applyAlignment="1">
      <alignment horizontal="center" vertical="top" wrapText="1"/>
    </xf>
    <xf numFmtId="164" fontId="2" fillId="2" borderId="4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/>
    </xf>
    <xf numFmtId="164" fontId="0" fillId="2" borderId="0" xfId="0" applyNumberFormat="1" applyFill="1"/>
    <xf numFmtId="164" fontId="3" fillId="2" borderId="3" xfId="0" applyNumberFormat="1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top"/>
    </xf>
    <xf numFmtId="164" fontId="3" fillId="2" borderId="4" xfId="0" applyNumberFormat="1" applyFont="1" applyFill="1" applyBorder="1" applyAlignment="1">
      <alignment horizontal="center" vertical="top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/>
    </xf>
    <xf numFmtId="164" fontId="6" fillId="0" borderId="0" xfId="0" applyNumberFormat="1" applyFont="1"/>
    <xf numFmtId="164" fontId="5" fillId="0" borderId="0" xfId="0" applyNumberFormat="1" applyFont="1"/>
    <xf numFmtId="165" fontId="2" fillId="0" borderId="4" xfId="0" applyNumberFormat="1" applyFont="1" applyBorder="1" applyAlignment="1">
      <alignment horizontal="center" vertical="top"/>
    </xf>
    <xf numFmtId="165" fontId="3" fillId="2" borderId="6" xfId="0" applyNumberFormat="1" applyFont="1" applyFill="1" applyBorder="1" applyAlignment="1">
      <alignment horizontal="center" vertical="top"/>
    </xf>
    <xf numFmtId="165" fontId="3" fillId="2" borderId="3" xfId="0" applyNumberFormat="1" applyFont="1" applyFill="1" applyBorder="1" applyAlignment="1">
      <alignment horizontal="center" vertical="top"/>
    </xf>
    <xf numFmtId="164" fontId="7" fillId="0" borderId="0" xfId="0" applyNumberFormat="1" applyFont="1"/>
    <xf numFmtId="164" fontId="10" fillId="2" borderId="0" xfId="0" applyNumberFormat="1" applyFont="1" applyFill="1"/>
    <xf numFmtId="164" fontId="10" fillId="0" borderId="0" xfId="0" applyNumberFormat="1" applyFont="1"/>
    <xf numFmtId="164" fontId="7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9" fillId="0" borderId="0" xfId="0" applyFont="1"/>
    <xf numFmtId="164" fontId="11" fillId="0" borderId="0" xfId="0" applyNumberFormat="1" applyFont="1"/>
    <xf numFmtId="0" fontId="10" fillId="0" borderId="0" xfId="0" applyFont="1"/>
    <xf numFmtId="0" fontId="8" fillId="0" borderId="0" xfId="0" applyFont="1"/>
    <xf numFmtId="164" fontId="12" fillId="0" borderId="0" xfId="0" applyNumberFormat="1" applyFont="1"/>
    <xf numFmtId="0" fontId="7" fillId="0" borderId="0" xfId="0" applyFont="1"/>
    <xf numFmtId="164" fontId="3" fillId="2" borderId="7" xfId="0" applyNumberFormat="1" applyFont="1" applyFill="1" applyBorder="1" applyAlignment="1">
      <alignment horizontal="center" vertical="top" wrapText="1"/>
    </xf>
    <xf numFmtId="164" fontId="13" fillId="0" borderId="0" xfId="0" applyNumberFormat="1" applyFont="1"/>
    <xf numFmtId="164" fontId="14" fillId="0" borderId="0" xfId="0" applyNumberFormat="1" applyFont="1"/>
    <xf numFmtId="164" fontId="13" fillId="0" borderId="0" xfId="0" applyNumberFormat="1" applyFont="1" applyAlignment="1">
      <alignment vertical="center"/>
    </xf>
    <xf numFmtId="164" fontId="3" fillId="2" borderId="4" xfId="0" applyNumberFormat="1" applyFont="1" applyFill="1" applyBorder="1" applyAlignment="1">
      <alignment horizontal="center" vertical="top" wrapText="1"/>
    </xf>
    <xf numFmtId="164" fontId="0" fillId="0" borderId="0" xfId="0" applyNumberFormat="1" applyAlignment="1">
      <alignment vertical="center"/>
    </xf>
    <xf numFmtId="166" fontId="2" fillId="0" borderId="4" xfId="0" applyNumberFormat="1" applyFont="1" applyBorder="1" applyAlignment="1">
      <alignment horizontal="center" vertical="top"/>
    </xf>
    <xf numFmtId="166" fontId="2" fillId="2" borderId="4" xfId="0" applyNumberFormat="1" applyFont="1" applyFill="1" applyBorder="1" applyAlignment="1">
      <alignment horizontal="center" vertical="top"/>
    </xf>
    <xf numFmtId="166" fontId="2" fillId="2" borderId="1" xfId="0" applyNumberFormat="1" applyFont="1" applyFill="1" applyBorder="1" applyAlignment="1">
      <alignment horizontal="center" vertical="top"/>
    </xf>
    <xf numFmtId="165" fontId="2" fillId="2" borderId="4" xfId="0" applyNumberFormat="1" applyFont="1" applyFill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/>
    </xf>
    <xf numFmtId="166" fontId="3" fillId="2" borderId="3" xfId="0" applyNumberFormat="1" applyFont="1" applyFill="1" applyBorder="1" applyAlignment="1">
      <alignment horizontal="center" vertical="top"/>
    </xf>
    <xf numFmtId="166" fontId="3" fillId="2" borderId="6" xfId="0" applyNumberFormat="1" applyFont="1" applyFill="1" applyBorder="1" applyAlignment="1">
      <alignment horizontal="center" vertical="top"/>
    </xf>
    <xf numFmtId="167" fontId="3" fillId="2" borderId="4" xfId="0" applyNumberFormat="1" applyFont="1" applyFill="1" applyBorder="1" applyAlignment="1">
      <alignment horizontal="center" vertical="top"/>
    </xf>
    <xf numFmtId="167" fontId="2" fillId="2" borderId="4" xfId="0" applyNumberFormat="1" applyFont="1" applyFill="1" applyBorder="1" applyAlignment="1">
      <alignment horizontal="center" vertical="top"/>
    </xf>
    <xf numFmtId="166" fontId="3" fillId="0" borderId="4" xfId="0" applyNumberFormat="1" applyFont="1" applyBorder="1" applyAlignment="1">
      <alignment horizontal="center" vertical="top"/>
    </xf>
    <xf numFmtId="166" fontId="3" fillId="0" borderId="1" xfId="0" applyNumberFormat="1" applyFont="1" applyBorder="1" applyAlignment="1">
      <alignment horizontal="center" vertical="top"/>
    </xf>
    <xf numFmtId="166" fontId="3" fillId="2" borderId="4" xfId="0" applyNumberFormat="1" applyFont="1" applyFill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167" fontId="2" fillId="2" borderId="4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7" fontId="2" fillId="0" borderId="4" xfId="0" applyNumberFormat="1" applyFont="1" applyFill="1" applyBorder="1" applyAlignment="1">
      <alignment horizontal="center" vertical="top"/>
    </xf>
    <xf numFmtId="167" fontId="2" fillId="0" borderId="4" xfId="0" applyNumberFormat="1" applyFont="1" applyFill="1" applyBorder="1" applyAlignment="1">
      <alignment horizontal="center" vertical="top" wrapText="1"/>
    </xf>
    <xf numFmtId="167" fontId="2" fillId="0" borderId="4" xfId="0" applyNumberFormat="1" applyFont="1" applyBorder="1" applyAlignment="1">
      <alignment horizontal="center" vertical="top" wrapText="1"/>
    </xf>
    <xf numFmtId="167" fontId="3" fillId="2" borderId="3" xfId="0" applyNumberFormat="1" applyFont="1" applyFill="1" applyBorder="1" applyAlignment="1">
      <alignment horizontal="center" vertical="top" wrapText="1"/>
    </xf>
    <xf numFmtId="167" fontId="3" fillId="2" borderId="3" xfId="0" applyNumberFormat="1" applyFont="1" applyFill="1" applyBorder="1" applyAlignment="1">
      <alignment horizontal="center" vertical="top"/>
    </xf>
    <xf numFmtId="167" fontId="3" fillId="0" borderId="4" xfId="0" applyNumberFormat="1" applyFont="1" applyBorder="1" applyAlignment="1">
      <alignment horizontal="center" vertical="top" wrapText="1"/>
    </xf>
    <xf numFmtId="167" fontId="3" fillId="0" borderId="4" xfId="0" applyNumberFormat="1" applyFont="1" applyBorder="1" applyAlignment="1">
      <alignment horizontal="center" vertical="top"/>
    </xf>
    <xf numFmtId="168" fontId="2" fillId="2" borderId="4" xfId="0" applyNumberFormat="1" applyFont="1" applyFill="1" applyBorder="1" applyAlignment="1">
      <alignment horizontal="center" vertical="top"/>
    </xf>
    <xf numFmtId="0" fontId="3" fillId="2" borderId="7" xfId="0" applyNumberFormat="1" applyFont="1" applyFill="1" applyBorder="1" applyAlignment="1">
      <alignment horizontal="center" vertical="top"/>
    </xf>
    <xf numFmtId="0" fontId="3" fillId="2" borderId="3" xfId="0" applyNumberFormat="1" applyFont="1" applyFill="1" applyBorder="1" applyAlignment="1">
      <alignment horizontal="center" vertical="top"/>
    </xf>
    <xf numFmtId="0" fontId="3" fillId="2" borderId="6" xfId="0" applyNumberFormat="1" applyFont="1" applyFill="1" applyBorder="1" applyAlignment="1">
      <alignment horizontal="center" vertical="top"/>
    </xf>
    <xf numFmtId="0" fontId="2" fillId="0" borderId="4" xfId="0" applyNumberFormat="1" applyFont="1" applyBorder="1" applyAlignment="1">
      <alignment horizontal="center" vertical="top"/>
    </xf>
    <xf numFmtId="0" fontId="3" fillId="0" borderId="4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top"/>
    </xf>
    <xf numFmtId="0" fontId="3" fillId="0" borderId="2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164" fontId="3" fillId="0" borderId="2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164" fontId="3" fillId="0" borderId="5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4" xfId="0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164" fontId="3" fillId="0" borderId="2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164" fontId="3" fillId="0" borderId="5" xfId="0" applyNumberFormat="1" applyFont="1" applyBorder="1" applyAlignment="1">
      <alignment horizontal="center" vertical="top"/>
    </xf>
    <xf numFmtId="164" fontId="3" fillId="0" borderId="5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center" vertical="top" wrapText="1"/>
    </xf>
    <xf numFmtId="164" fontId="2" fillId="2" borderId="5" xfId="0" applyNumberFormat="1" applyFont="1" applyFill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tabSelected="1" showRuler="0" showWhiteSpace="0" view="pageBreakPreview" zoomScale="90" zoomScaleNormal="90" zoomScaleSheetLayoutView="90" zoomScalePageLayoutView="70" workbookViewId="0">
      <pane ySplit="10" topLeftCell="A11" activePane="bottomLeft" state="frozen"/>
      <selection pane="bottomLeft" activeCell="J10" sqref="J10"/>
    </sheetView>
  </sheetViews>
  <sheetFormatPr defaultColWidth="9" defaultRowHeight="15" x14ac:dyDescent="0.25"/>
  <cols>
    <col min="1" max="1" width="27.5703125" customWidth="1"/>
    <col min="2" max="2" width="8" customWidth="1"/>
    <col min="3" max="3" width="17.5703125" customWidth="1"/>
    <col min="4" max="4" width="12" style="34" customWidth="1"/>
    <col min="5" max="5" width="11.42578125" style="31" customWidth="1"/>
    <col min="6" max="9" width="9.5703125" bestFit="1" customWidth="1"/>
    <col min="10" max="10" width="9.5703125" style="31" bestFit="1" customWidth="1"/>
    <col min="11" max="11" width="9.5703125" bestFit="1" customWidth="1"/>
    <col min="12" max="14" width="8.5703125" bestFit="1" customWidth="1"/>
    <col min="15" max="15" width="12.140625" style="31" customWidth="1"/>
    <col min="16" max="16" width="12.85546875" customWidth="1"/>
    <col min="17" max="17" width="12.5703125" customWidth="1"/>
    <col min="18" max="18" width="10.7109375" bestFit="1" customWidth="1"/>
    <col min="19" max="19" width="9.5703125" bestFit="1" customWidth="1"/>
    <col min="20" max="20" width="18.28515625" customWidth="1"/>
    <col min="21" max="21" width="5.140625" customWidth="1"/>
    <col min="22" max="22" width="11.7109375" customWidth="1"/>
    <col min="23" max="26" width="7.140625" customWidth="1"/>
    <col min="27" max="27" width="12.85546875" customWidth="1"/>
    <col min="28" max="28" width="14.85546875" customWidth="1"/>
    <col min="29" max="29" width="12.85546875" customWidth="1"/>
  </cols>
  <sheetData>
    <row r="1" spans="1:26" ht="15.75" x14ac:dyDescent="0.25">
      <c r="A1" s="1"/>
      <c r="B1" s="1"/>
      <c r="C1" s="1"/>
      <c r="D1" s="32"/>
      <c r="E1" s="29"/>
      <c r="F1" s="1"/>
      <c r="G1" s="1"/>
      <c r="H1" s="1"/>
      <c r="I1" s="1"/>
      <c r="J1" s="29"/>
      <c r="K1" s="1"/>
      <c r="L1" s="1"/>
      <c r="M1" s="1"/>
      <c r="N1" s="1"/>
      <c r="O1" s="29"/>
      <c r="P1" s="1"/>
      <c r="Q1" s="1"/>
      <c r="R1" s="1"/>
      <c r="S1" s="1"/>
      <c r="T1" s="1"/>
      <c r="U1" s="81" t="s">
        <v>0</v>
      </c>
      <c r="V1" s="81"/>
      <c r="W1" s="81"/>
      <c r="X1" s="81"/>
      <c r="Y1" s="81"/>
      <c r="Z1" s="81"/>
    </row>
    <row r="2" spans="1:26" ht="18" customHeight="1" x14ac:dyDescent="0.25">
      <c r="A2" s="1"/>
      <c r="B2" s="1"/>
      <c r="C2" s="1"/>
      <c r="D2" s="32"/>
      <c r="E2" s="29"/>
      <c r="F2" s="1"/>
      <c r="G2" s="1"/>
      <c r="H2" s="1"/>
      <c r="I2" s="1"/>
      <c r="J2" s="29"/>
      <c r="K2" s="1"/>
      <c r="L2" s="1"/>
      <c r="M2" s="1"/>
      <c r="N2" s="1"/>
      <c r="O2" s="29"/>
      <c r="P2" s="1"/>
      <c r="Q2" s="1"/>
      <c r="R2" s="1"/>
      <c r="S2" s="1"/>
      <c r="T2" s="1"/>
      <c r="U2" s="81" t="s">
        <v>1</v>
      </c>
      <c r="V2" s="81"/>
      <c r="W2" s="81"/>
      <c r="X2" s="81"/>
      <c r="Y2" s="81"/>
      <c r="Z2" s="81"/>
    </row>
    <row r="3" spans="1:26" ht="18" customHeight="1" x14ac:dyDescent="0.25">
      <c r="A3" s="1"/>
      <c r="B3" s="1"/>
      <c r="C3" s="1"/>
      <c r="D3" s="32"/>
      <c r="E3" s="29"/>
      <c r="F3" s="1"/>
      <c r="G3" s="1"/>
      <c r="H3" s="1"/>
      <c r="I3" s="1"/>
      <c r="J3" s="29"/>
      <c r="K3" s="1"/>
      <c r="L3" s="1"/>
      <c r="M3" s="1"/>
      <c r="N3" s="1"/>
      <c r="O3" s="29"/>
      <c r="P3" s="1"/>
      <c r="Q3" s="1"/>
      <c r="R3" s="1"/>
      <c r="S3" s="1"/>
      <c r="T3" s="1"/>
      <c r="U3" s="6"/>
      <c r="V3" s="6"/>
      <c r="W3" s="6"/>
      <c r="X3" s="6"/>
      <c r="Y3" s="6"/>
      <c r="Z3" s="6"/>
    </row>
    <row r="4" spans="1:26" ht="15.75" x14ac:dyDescent="0.25">
      <c r="A4" s="2"/>
      <c r="B4" s="2"/>
      <c r="C4" s="82" t="s">
        <v>68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4"/>
      <c r="V4" s="84"/>
    </row>
    <row r="5" spans="1:26" ht="15.75" x14ac:dyDescent="0.25">
      <c r="A5" s="82" t="s">
        <v>62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</row>
    <row r="6" spans="1:26" ht="8.25" customHeight="1" x14ac:dyDescent="0.25">
      <c r="A6" s="1"/>
      <c r="B6" s="1"/>
      <c r="C6" s="1"/>
      <c r="D6" s="32"/>
      <c r="E6" s="29"/>
      <c r="F6" s="1"/>
      <c r="G6" s="1"/>
      <c r="H6" s="1"/>
      <c r="I6" s="1"/>
      <c r="J6" s="29"/>
      <c r="K6" s="1"/>
      <c r="L6" s="1"/>
      <c r="M6" s="1"/>
      <c r="N6" s="1"/>
      <c r="O6" s="29"/>
      <c r="P6" s="1"/>
      <c r="Q6" s="1"/>
      <c r="R6" s="1"/>
      <c r="S6" s="1"/>
      <c r="T6" s="1"/>
      <c r="U6" s="1"/>
      <c r="V6" s="1"/>
    </row>
    <row r="7" spans="1:26" ht="21" customHeight="1" x14ac:dyDescent="0.25">
      <c r="A7" s="95" t="s">
        <v>2</v>
      </c>
      <c r="B7" s="85" t="s">
        <v>3</v>
      </c>
      <c r="C7" s="85" t="s">
        <v>4</v>
      </c>
      <c r="D7" s="101" t="s">
        <v>5</v>
      </c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3"/>
      <c r="T7" s="85" t="s">
        <v>6</v>
      </c>
      <c r="U7" s="85"/>
      <c r="V7" s="85"/>
      <c r="W7" s="85"/>
      <c r="X7" s="85"/>
      <c r="Y7" s="85"/>
      <c r="Z7" s="85"/>
    </row>
    <row r="8" spans="1:26" ht="18" customHeight="1" x14ac:dyDescent="0.25">
      <c r="A8" s="95"/>
      <c r="B8" s="85"/>
      <c r="C8" s="85"/>
      <c r="D8" s="101" t="s">
        <v>7</v>
      </c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3"/>
      <c r="T8" s="85"/>
      <c r="U8" s="85"/>
      <c r="V8" s="85"/>
      <c r="W8" s="85"/>
      <c r="X8" s="85"/>
      <c r="Y8" s="85"/>
      <c r="Z8" s="85"/>
    </row>
    <row r="9" spans="1:26" ht="30" customHeight="1" x14ac:dyDescent="0.25">
      <c r="A9" s="95"/>
      <c r="B9" s="85"/>
      <c r="C9" s="85"/>
      <c r="D9" s="85" t="s">
        <v>8</v>
      </c>
      <c r="E9" s="95" t="s">
        <v>9</v>
      </c>
      <c r="F9" s="95"/>
      <c r="G9" s="95"/>
      <c r="H9" s="95"/>
      <c r="I9" s="95"/>
      <c r="J9" s="95" t="s">
        <v>42</v>
      </c>
      <c r="K9" s="95"/>
      <c r="L9" s="95"/>
      <c r="M9" s="95"/>
      <c r="N9" s="95"/>
      <c r="O9" s="95" t="s">
        <v>10</v>
      </c>
      <c r="P9" s="95"/>
      <c r="Q9" s="95"/>
      <c r="R9" s="95"/>
      <c r="S9" s="95"/>
      <c r="T9" s="85"/>
      <c r="U9" s="85"/>
      <c r="V9" s="85"/>
      <c r="W9" s="85"/>
      <c r="X9" s="85"/>
      <c r="Y9" s="85"/>
      <c r="Z9" s="85"/>
    </row>
    <row r="10" spans="1:26" ht="78" customHeight="1" x14ac:dyDescent="0.25">
      <c r="A10" s="95"/>
      <c r="B10" s="85"/>
      <c r="C10" s="85"/>
      <c r="D10" s="85"/>
      <c r="E10" s="71" t="s">
        <v>8</v>
      </c>
      <c r="F10" s="71" t="s">
        <v>11</v>
      </c>
      <c r="G10" s="71" t="s">
        <v>12</v>
      </c>
      <c r="H10" s="71" t="s">
        <v>44</v>
      </c>
      <c r="I10" s="71" t="s">
        <v>72</v>
      </c>
      <c r="J10" s="71" t="s">
        <v>8</v>
      </c>
      <c r="K10" s="71" t="s">
        <v>11</v>
      </c>
      <c r="L10" s="71" t="s">
        <v>12</v>
      </c>
      <c r="M10" s="71" t="s">
        <v>44</v>
      </c>
      <c r="N10" s="71" t="s">
        <v>72</v>
      </c>
      <c r="O10" s="71" t="s">
        <v>8</v>
      </c>
      <c r="P10" s="71" t="s">
        <v>11</v>
      </c>
      <c r="Q10" s="71" t="s">
        <v>12</v>
      </c>
      <c r="R10" s="71" t="s">
        <v>44</v>
      </c>
      <c r="S10" s="71" t="s">
        <v>72</v>
      </c>
      <c r="T10" s="78" t="s">
        <v>13</v>
      </c>
      <c r="U10" s="78" t="s">
        <v>14</v>
      </c>
      <c r="V10" s="78" t="s">
        <v>15</v>
      </c>
      <c r="W10" s="71">
        <v>2024</v>
      </c>
      <c r="X10" s="71">
        <v>2025</v>
      </c>
      <c r="Y10" s="71">
        <v>2026</v>
      </c>
      <c r="Z10" s="71">
        <v>2027</v>
      </c>
    </row>
    <row r="11" spans="1:26" ht="19.5" customHeight="1" x14ac:dyDescent="0.25">
      <c r="A11" s="92" t="s">
        <v>16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4"/>
    </row>
    <row r="12" spans="1:26" ht="45" customHeight="1" x14ac:dyDescent="0.25">
      <c r="A12" s="92" t="s">
        <v>17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4"/>
      <c r="T12" s="3" t="s">
        <v>18</v>
      </c>
      <c r="U12" s="4" t="s">
        <v>19</v>
      </c>
      <c r="V12" s="4">
        <v>100</v>
      </c>
      <c r="W12" s="4">
        <v>100</v>
      </c>
      <c r="X12" s="4">
        <v>100</v>
      </c>
      <c r="Y12" s="5">
        <v>100</v>
      </c>
      <c r="Z12" s="71">
        <v>100</v>
      </c>
    </row>
    <row r="13" spans="1:26" ht="41.25" customHeight="1" x14ac:dyDescent="0.25">
      <c r="A13" s="92" t="s">
        <v>70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77"/>
      <c r="Q13" s="77"/>
      <c r="R13" s="77"/>
      <c r="S13" s="77"/>
      <c r="T13" s="3" t="s">
        <v>18</v>
      </c>
      <c r="U13" s="4" t="s">
        <v>19</v>
      </c>
      <c r="V13" s="4">
        <v>100</v>
      </c>
      <c r="W13" s="4">
        <v>100</v>
      </c>
      <c r="X13" s="4">
        <v>100</v>
      </c>
      <c r="Y13" s="5">
        <v>100</v>
      </c>
      <c r="Z13" s="71">
        <v>100</v>
      </c>
    </row>
    <row r="14" spans="1:26" ht="14.25" customHeight="1" x14ac:dyDescent="0.25">
      <c r="A14" s="92" t="s">
        <v>63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4"/>
    </row>
    <row r="15" spans="1:26" ht="13.5" customHeight="1" x14ac:dyDescent="0.25">
      <c r="A15" s="92" t="s">
        <v>20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4"/>
    </row>
    <row r="16" spans="1:26" ht="14.25" customHeight="1" x14ac:dyDescent="0.25">
      <c r="A16" s="92" t="s">
        <v>21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4"/>
    </row>
    <row r="17" spans="1:26" ht="93" customHeight="1" x14ac:dyDescent="0.25">
      <c r="A17" s="78" t="s">
        <v>71</v>
      </c>
      <c r="B17" s="78" t="s">
        <v>73</v>
      </c>
      <c r="C17" s="78" t="s">
        <v>45</v>
      </c>
      <c r="D17" s="58">
        <f>E17+J17+O17</f>
        <v>900</v>
      </c>
      <c r="E17" s="58">
        <f>F17+G17+H17+I17</f>
        <v>900</v>
      </c>
      <c r="F17" s="58">
        <v>900</v>
      </c>
      <c r="G17" s="58">
        <v>0</v>
      </c>
      <c r="H17" s="58">
        <v>0</v>
      </c>
      <c r="I17" s="58">
        <v>0</v>
      </c>
      <c r="J17" s="58">
        <f>K17+L17+M17+N17</f>
        <v>0</v>
      </c>
      <c r="K17" s="58">
        <v>0</v>
      </c>
      <c r="L17" s="58">
        <v>0</v>
      </c>
      <c r="M17" s="58">
        <v>0</v>
      </c>
      <c r="N17" s="58">
        <v>0</v>
      </c>
      <c r="O17" s="58">
        <f>P17+Q17+R17+S17</f>
        <v>0</v>
      </c>
      <c r="P17" s="58">
        <v>0</v>
      </c>
      <c r="Q17" s="58">
        <v>0</v>
      </c>
      <c r="R17" s="58">
        <v>0</v>
      </c>
      <c r="S17" s="58">
        <v>0</v>
      </c>
      <c r="T17" s="78"/>
      <c r="U17" s="78"/>
      <c r="V17" s="78">
        <v>0</v>
      </c>
      <c r="W17" s="78">
        <v>1</v>
      </c>
      <c r="X17" s="78">
        <v>0</v>
      </c>
      <c r="Y17" s="78">
        <v>0</v>
      </c>
      <c r="Z17" s="78">
        <v>0</v>
      </c>
    </row>
    <row r="18" spans="1:26" s="13" customFormat="1" ht="94.5" customHeight="1" x14ac:dyDescent="0.25">
      <c r="A18" s="10" t="s">
        <v>23</v>
      </c>
      <c r="B18" s="7"/>
      <c r="C18" s="10" t="s">
        <v>45</v>
      </c>
      <c r="D18" s="57">
        <f>E18+O18</f>
        <v>10694.168</v>
      </c>
      <c r="E18" s="56">
        <f>F18+G18+H18+I18</f>
        <v>10694.168</v>
      </c>
      <c r="F18" s="56">
        <v>3883.8679999999999</v>
      </c>
      <c r="G18" s="49">
        <v>2270.1</v>
      </c>
      <c r="H18" s="49">
        <v>2270.1</v>
      </c>
      <c r="I18" s="49">
        <v>2270.1</v>
      </c>
      <c r="J18" s="49">
        <f>K18+L18+M18+N18</f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49">
        <v>0</v>
      </c>
      <c r="T18" s="10" t="s">
        <v>24</v>
      </c>
      <c r="U18" s="11" t="s">
        <v>25</v>
      </c>
      <c r="V18" s="42">
        <v>5</v>
      </c>
      <c r="W18" s="42">
        <v>5</v>
      </c>
      <c r="X18" s="42">
        <v>5</v>
      </c>
      <c r="Y18" s="43">
        <v>5</v>
      </c>
      <c r="Z18" s="42">
        <v>5</v>
      </c>
    </row>
    <row r="19" spans="1:26" s="25" customFormat="1" ht="20.25" customHeight="1" x14ac:dyDescent="0.25">
      <c r="A19" s="10" t="s">
        <v>28</v>
      </c>
      <c r="B19" s="10"/>
      <c r="C19" s="10"/>
      <c r="D19" s="57">
        <f>E19+O19</f>
        <v>11594.168000000001</v>
      </c>
      <c r="E19" s="57">
        <f>F19+G19+H19+I19</f>
        <v>11594.168000000001</v>
      </c>
      <c r="F19" s="56">
        <f>F17+F18</f>
        <v>4783.8680000000004</v>
      </c>
      <c r="G19" s="49">
        <f>G17+G18</f>
        <v>2270.1</v>
      </c>
      <c r="H19" s="49">
        <f>H17+H18</f>
        <v>2270.1</v>
      </c>
      <c r="I19" s="49">
        <f>I17+I18</f>
        <v>2270.1</v>
      </c>
      <c r="J19" s="49">
        <f>K19+L19+M19+N19</f>
        <v>0</v>
      </c>
      <c r="K19" s="49">
        <v>0</v>
      </c>
      <c r="L19" s="49">
        <v>0</v>
      </c>
      <c r="M19" s="49">
        <v>0</v>
      </c>
      <c r="N19" s="49">
        <v>0</v>
      </c>
      <c r="O19" s="54">
        <f>P19+Q19+R19+S19</f>
        <v>0</v>
      </c>
      <c r="P19" s="49">
        <v>0</v>
      </c>
      <c r="Q19" s="49">
        <v>0</v>
      </c>
      <c r="R19" s="49">
        <v>0</v>
      </c>
      <c r="S19" s="49">
        <v>0</v>
      </c>
      <c r="T19" s="10"/>
      <c r="U19" s="11"/>
      <c r="V19" s="11"/>
      <c r="W19" s="11"/>
      <c r="X19" s="11"/>
      <c r="Y19" s="12"/>
      <c r="Z19" s="11"/>
    </row>
    <row r="20" spans="1:26" s="13" customFormat="1" ht="20.25" customHeight="1" x14ac:dyDescent="0.25">
      <c r="A20" s="96" t="s">
        <v>29</v>
      </c>
      <c r="B20" s="97"/>
      <c r="C20" s="98"/>
      <c r="D20" s="54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10"/>
      <c r="U20" s="11"/>
      <c r="V20" s="11"/>
      <c r="W20" s="11"/>
      <c r="X20" s="11"/>
      <c r="Y20" s="12"/>
      <c r="Z20" s="11"/>
    </row>
    <row r="21" spans="1:26" s="13" customFormat="1" ht="90" customHeight="1" x14ac:dyDescent="0.25">
      <c r="A21" s="79" t="s">
        <v>64</v>
      </c>
      <c r="B21" s="7" t="s">
        <v>73</v>
      </c>
      <c r="C21" s="10" t="s">
        <v>45</v>
      </c>
      <c r="D21" s="54">
        <f>E21+O21</f>
        <v>47.835000000000001</v>
      </c>
      <c r="E21" s="49">
        <f>F21+G21+H21+I21</f>
        <v>47.835000000000001</v>
      </c>
      <c r="F21" s="49">
        <v>47.835000000000001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f>P21+Q21+R21+S21</f>
        <v>0</v>
      </c>
      <c r="P21" s="49">
        <v>0</v>
      </c>
      <c r="Q21" s="49">
        <v>0</v>
      </c>
      <c r="R21" s="49">
        <v>0</v>
      </c>
      <c r="S21" s="49">
        <v>0</v>
      </c>
      <c r="T21" s="10" t="s">
        <v>30</v>
      </c>
      <c r="U21" s="11" t="s">
        <v>25</v>
      </c>
      <c r="V21" s="42">
        <v>1</v>
      </c>
      <c r="W21" s="42">
        <v>1</v>
      </c>
      <c r="X21" s="42">
        <v>1</v>
      </c>
      <c r="Y21" s="43">
        <v>1</v>
      </c>
      <c r="Z21" s="42">
        <v>1</v>
      </c>
    </row>
    <row r="22" spans="1:26" s="25" customFormat="1" ht="21.6" customHeight="1" x14ac:dyDescent="0.25">
      <c r="A22" s="10" t="s">
        <v>28</v>
      </c>
      <c r="B22" s="10"/>
      <c r="C22" s="10"/>
      <c r="D22" s="54">
        <f>E22+O22</f>
        <v>47.835000000000001</v>
      </c>
      <c r="E22" s="54">
        <f>F22+G22+H22+I22</f>
        <v>47.835000000000001</v>
      </c>
      <c r="F22" s="54">
        <f t="shared" ref="F22" si="0">F21</f>
        <v>47.835000000000001</v>
      </c>
      <c r="G22" s="54">
        <f t="shared" ref="G22:H22" si="1">G21</f>
        <v>0</v>
      </c>
      <c r="H22" s="54">
        <f t="shared" si="1"/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f>P22+Q22+R22+S22</f>
        <v>0</v>
      </c>
      <c r="P22" s="54">
        <v>0</v>
      </c>
      <c r="Q22" s="54">
        <v>0</v>
      </c>
      <c r="R22" s="54">
        <f>R21</f>
        <v>0</v>
      </c>
      <c r="S22" s="54">
        <v>0</v>
      </c>
      <c r="T22" s="10"/>
      <c r="U22" s="11"/>
      <c r="V22" s="42"/>
      <c r="W22" s="44"/>
      <c r="X22" s="44"/>
      <c r="Y22" s="45"/>
      <c r="Z22" s="44"/>
    </row>
    <row r="23" spans="1:26" s="13" customFormat="1" ht="17.25" customHeight="1" x14ac:dyDescent="0.25">
      <c r="A23" s="96" t="s">
        <v>31</v>
      </c>
      <c r="B23" s="97"/>
      <c r="C23" s="98"/>
      <c r="D23" s="54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10"/>
      <c r="U23" s="11"/>
      <c r="V23" s="42"/>
      <c r="W23" s="44"/>
      <c r="X23" s="44"/>
      <c r="Y23" s="45"/>
      <c r="Z23" s="44"/>
    </row>
    <row r="24" spans="1:26" s="13" customFormat="1" ht="132.75" customHeight="1" x14ac:dyDescent="0.25">
      <c r="A24" s="79" t="s">
        <v>66</v>
      </c>
      <c r="B24" s="7" t="s">
        <v>73</v>
      </c>
      <c r="C24" s="10" t="s">
        <v>45</v>
      </c>
      <c r="D24" s="54">
        <f>E24+O24</f>
        <v>11851.278</v>
      </c>
      <c r="E24" s="49">
        <f>F24+G24+H24+I24</f>
        <v>11851.278</v>
      </c>
      <c r="F24" s="49">
        <v>6361.5780000000004</v>
      </c>
      <c r="G24" s="49">
        <v>1829.9</v>
      </c>
      <c r="H24" s="49">
        <v>1829.9</v>
      </c>
      <c r="I24" s="49">
        <v>1829.9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f>P24+Q24+R24+S24</f>
        <v>0</v>
      </c>
      <c r="P24" s="49">
        <v>0</v>
      </c>
      <c r="Q24" s="49">
        <v>0</v>
      </c>
      <c r="R24" s="49">
        <v>0</v>
      </c>
      <c r="S24" s="49">
        <v>0</v>
      </c>
      <c r="T24" s="10"/>
      <c r="U24" s="11" t="s">
        <v>27</v>
      </c>
      <c r="V24" s="42">
        <v>5</v>
      </c>
      <c r="W24" s="42">
        <v>5</v>
      </c>
      <c r="X24" s="42">
        <v>5</v>
      </c>
      <c r="Y24" s="43">
        <v>5</v>
      </c>
      <c r="Z24" s="42">
        <v>5</v>
      </c>
    </row>
    <row r="25" spans="1:26" s="26" customFormat="1" ht="23.1" customHeight="1" x14ac:dyDescent="0.25">
      <c r="A25" s="10" t="s">
        <v>28</v>
      </c>
      <c r="B25" s="10"/>
      <c r="C25" s="10"/>
      <c r="D25" s="54">
        <f>E25+O25</f>
        <v>11851.278</v>
      </c>
      <c r="E25" s="54">
        <f>F25+G25+H25+I25</f>
        <v>11851.278</v>
      </c>
      <c r="F25" s="49">
        <f>F24</f>
        <v>6361.5780000000004</v>
      </c>
      <c r="G25" s="49">
        <f>G24</f>
        <v>1829.9</v>
      </c>
      <c r="H25" s="49">
        <f>H24</f>
        <v>1829.9</v>
      </c>
      <c r="I25" s="49">
        <f>I24</f>
        <v>1829.9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  <c r="T25" s="10"/>
      <c r="U25" s="11"/>
      <c r="V25" s="11"/>
      <c r="W25" s="11"/>
      <c r="X25" s="11"/>
      <c r="Y25" s="12"/>
      <c r="Z25" s="8"/>
    </row>
    <row r="26" spans="1:26" s="24" customFormat="1" ht="23.1" customHeight="1" x14ac:dyDescent="0.25">
      <c r="A26" s="55" t="s">
        <v>32</v>
      </c>
      <c r="B26" s="7"/>
      <c r="C26" s="8"/>
      <c r="D26" s="58">
        <f>E26+O26</f>
        <v>23493.281000000003</v>
      </c>
      <c r="E26" s="58">
        <f>F26+G26+H26+I26</f>
        <v>23493.281000000003</v>
      </c>
      <c r="F26" s="58">
        <f>F19+F22+F25</f>
        <v>11193.281000000001</v>
      </c>
      <c r="G26" s="58">
        <f>G19+G22+G25</f>
        <v>4100</v>
      </c>
      <c r="H26" s="58">
        <f>H19+H22+H25</f>
        <v>4100</v>
      </c>
      <c r="I26" s="58">
        <f>I19+I22+I25</f>
        <v>4100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49">
        <f>P26+Q26+R26+S26</f>
        <v>0</v>
      </c>
      <c r="P26" s="49">
        <f>P19+P22+P25</f>
        <v>0</v>
      </c>
      <c r="Q26" s="49">
        <v>0</v>
      </c>
      <c r="R26" s="49">
        <f>R19+R22+R25</f>
        <v>0</v>
      </c>
      <c r="S26" s="49">
        <v>0</v>
      </c>
      <c r="T26" s="7"/>
      <c r="U26" s="8"/>
      <c r="V26" s="8"/>
      <c r="W26" s="8"/>
      <c r="X26" s="8"/>
      <c r="Y26" s="53"/>
      <c r="Z26" s="8"/>
    </row>
    <row r="27" spans="1:26" s="9" customFormat="1" ht="15" customHeight="1" x14ac:dyDescent="0.25">
      <c r="A27" s="86" t="s">
        <v>33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90"/>
    </row>
    <row r="28" spans="1:26" s="13" customFormat="1" ht="11.25" customHeight="1" x14ac:dyDescent="0.25">
      <c r="A28" s="88" t="s">
        <v>34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91"/>
    </row>
    <row r="29" spans="1:26" s="9" customFormat="1" ht="15" customHeight="1" x14ac:dyDescent="0.25">
      <c r="A29" s="88" t="s">
        <v>43</v>
      </c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91"/>
    </row>
    <row r="30" spans="1:26" s="9" customFormat="1" ht="93.75" customHeight="1" x14ac:dyDescent="0.25">
      <c r="A30" s="7" t="s">
        <v>26</v>
      </c>
      <c r="B30" s="7" t="s">
        <v>73</v>
      </c>
      <c r="C30" s="14" t="s">
        <v>45</v>
      </c>
      <c r="D30" s="59">
        <f>E30+O30</f>
        <v>0</v>
      </c>
      <c r="E30" s="60">
        <f>F30+G30+H30+I30</f>
        <v>0</v>
      </c>
      <c r="F30" s="60">
        <v>0</v>
      </c>
      <c r="G30" s="60">
        <v>0</v>
      </c>
      <c r="H30" s="60">
        <v>0</v>
      </c>
      <c r="I30" s="60">
        <v>0</v>
      </c>
      <c r="J30" s="60">
        <v>0</v>
      </c>
      <c r="K30" s="60">
        <v>0</v>
      </c>
      <c r="L30" s="60">
        <v>0</v>
      </c>
      <c r="M30" s="60">
        <v>0</v>
      </c>
      <c r="N30" s="60">
        <v>0</v>
      </c>
      <c r="O30" s="60">
        <f>P30+Q30+R30+S30</f>
        <v>0</v>
      </c>
      <c r="P30" s="60">
        <v>0</v>
      </c>
      <c r="Q30" s="60">
        <v>0</v>
      </c>
      <c r="R30" s="60">
        <v>0</v>
      </c>
      <c r="S30" s="60">
        <v>0</v>
      </c>
      <c r="T30" s="14" t="s">
        <v>22</v>
      </c>
      <c r="U30" s="15" t="s">
        <v>35</v>
      </c>
      <c r="V30" s="46">
        <v>0</v>
      </c>
      <c r="W30" s="46">
        <v>0</v>
      </c>
      <c r="X30" s="46">
        <v>0</v>
      </c>
      <c r="Y30" s="47">
        <v>0</v>
      </c>
      <c r="Z30" s="41">
        <v>0</v>
      </c>
    </row>
    <row r="31" spans="1:26" s="9" customFormat="1" ht="90.75" customHeight="1" x14ac:dyDescent="0.25">
      <c r="A31" s="55" t="s">
        <v>46</v>
      </c>
      <c r="B31" s="7" t="s">
        <v>73</v>
      </c>
      <c r="C31" s="14" t="s">
        <v>45</v>
      </c>
      <c r="D31" s="59">
        <f>E31+J31+O31</f>
        <v>0</v>
      </c>
      <c r="E31" s="60">
        <f>F31+G31+H31+I31</f>
        <v>0</v>
      </c>
      <c r="F31" s="60">
        <v>0</v>
      </c>
      <c r="G31" s="60">
        <v>0</v>
      </c>
      <c r="H31" s="60">
        <v>0</v>
      </c>
      <c r="I31" s="60">
        <v>0</v>
      </c>
      <c r="J31" s="61">
        <f t="shared" ref="J31:J32" si="2">K31+L31+M31+N31</f>
        <v>0</v>
      </c>
      <c r="K31" s="60">
        <v>0</v>
      </c>
      <c r="L31" s="60">
        <v>0</v>
      </c>
      <c r="M31" s="60">
        <v>0</v>
      </c>
      <c r="N31" s="60">
        <v>0</v>
      </c>
      <c r="O31" s="61">
        <f t="shared" ref="O31:O32" si="3">P31+Q31+R31+S31</f>
        <v>0</v>
      </c>
      <c r="P31" s="60">
        <v>0</v>
      </c>
      <c r="Q31" s="60">
        <v>0</v>
      </c>
      <c r="R31" s="60">
        <v>0</v>
      </c>
      <c r="S31" s="60">
        <v>0</v>
      </c>
      <c r="T31" s="14" t="s">
        <v>22</v>
      </c>
      <c r="U31" s="16" t="s">
        <v>41</v>
      </c>
      <c r="V31" s="64">
        <v>0</v>
      </c>
      <c r="W31" s="65">
        <v>0</v>
      </c>
      <c r="X31" s="65">
        <v>0</v>
      </c>
      <c r="Y31" s="66">
        <v>0</v>
      </c>
      <c r="Z31" s="67">
        <v>0</v>
      </c>
    </row>
    <row r="32" spans="1:26" s="9" customFormat="1" ht="90.75" customHeight="1" x14ac:dyDescent="0.25">
      <c r="A32" s="55" t="s">
        <v>47</v>
      </c>
      <c r="B32" s="7" t="s">
        <v>73</v>
      </c>
      <c r="C32" s="14" t="s">
        <v>45</v>
      </c>
      <c r="D32" s="59">
        <f>E32+J32+O32</f>
        <v>0</v>
      </c>
      <c r="E32" s="60">
        <f>F32+G32+H32+I32</f>
        <v>0</v>
      </c>
      <c r="F32" s="60">
        <v>0</v>
      </c>
      <c r="G32" s="60">
        <v>0</v>
      </c>
      <c r="H32" s="60">
        <v>0</v>
      </c>
      <c r="I32" s="60">
        <v>0</v>
      </c>
      <c r="J32" s="61">
        <f t="shared" si="2"/>
        <v>0</v>
      </c>
      <c r="K32" s="60">
        <v>0</v>
      </c>
      <c r="L32" s="60">
        <v>0</v>
      </c>
      <c r="M32" s="60">
        <v>0</v>
      </c>
      <c r="N32" s="60">
        <v>0</v>
      </c>
      <c r="O32" s="61">
        <f t="shared" si="3"/>
        <v>0</v>
      </c>
      <c r="P32" s="60">
        <v>0</v>
      </c>
      <c r="Q32" s="60">
        <v>0</v>
      </c>
      <c r="R32" s="60">
        <v>0</v>
      </c>
      <c r="S32" s="60">
        <v>0</v>
      </c>
      <c r="T32" s="14" t="s">
        <v>22</v>
      </c>
      <c r="U32" s="16" t="s">
        <v>41</v>
      </c>
      <c r="V32" s="64">
        <v>0</v>
      </c>
      <c r="W32" s="65">
        <v>0</v>
      </c>
      <c r="X32" s="65">
        <v>0</v>
      </c>
      <c r="Y32" s="66">
        <v>0</v>
      </c>
      <c r="Z32" s="67">
        <v>0</v>
      </c>
    </row>
    <row r="33" spans="1:26" s="28" customFormat="1" ht="15.75" customHeight="1" x14ac:dyDescent="0.25">
      <c r="A33" s="74" t="s">
        <v>36</v>
      </c>
      <c r="B33" s="17"/>
      <c r="C33" s="18"/>
      <c r="D33" s="61">
        <f>E33+J33+O33</f>
        <v>0</v>
      </c>
      <c r="E33" s="61">
        <f>F33+G33+H33+I33</f>
        <v>0</v>
      </c>
      <c r="F33" s="61">
        <f>F31+F32</f>
        <v>0</v>
      </c>
      <c r="G33" s="61">
        <f>G31+G32</f>
        <v>0</v>
      </c>
      <c r="H33" s="61">
        <f>H30</f>
        <v>0</v>
      </c>
      <c r="I33" s="61">
        <v>0</v>
      </c>
      <c r="J33" s="61">
        <f>K33+L33+M33+N33</f>
        <v>0</v>
      </c>
      <c r="K33" s="61">
        <f>K30+K31+K32</f>
        <v>0</v>
      </c>
      <c r="L33" s="61">
        <f>L30+L31+L32</f>
        <v>0</v>
      </c>
      <c r="M33" s="61">
        <v>0</v>
      </c>
      <c r="N33" s="61">
        <v>0</v>
      </c>
      <c r="O33" s="61">
        <f>P33+Q33+R33+S33</f>
        <v>0</v>
      </c>
      <c r="P33" s="61">
        <f>P30+P31+P32</f>
        <v>0</v>
      </c>
      <c r="Q33" s="61">
        <f>Q30+Q31+Q32</f>
        <v>0</v>
      </c>
      <c r="R33" s="61">
        <f>R30</f>
        <v>0</v>
      </c>
      <c r="S33" s="61">
        <v>0</v>
      </c>
      <c r="T33" s="17"/>
      <c r="U33" s="86"/>
      <c r="V33" s="90"/>
      <c r="W33" s="18"/>
      <c r="X33" s="18"/>
      <c r="Y33" s="72"/>
      <c r="Z33" s="8"/>
    </row>
    <row r="34" spans="1:26" s="27" customFormat="1" ht="12" customHeight="1" x14ac:dyDescent="0.25">
      <c r="A34" s="17" t="s">
        <v>32</v>
      </c>
      <c r="B34" s="17"/>
      <c r="C34" s="18"/>
      <c r="D34" s="61">
        <f>D33</f>
        <v>0</v>
      </c>
      <c r="E34" s="61">
        <f>F34+G34+H34+I34</f>
        <v>0</v>
      </c>
      <c r="F34" s="61">
        <f t="shared" ref="F34:P34" si="4">F33</f>
        <v>0</v>
      </c>
      <c r="G34" s="61">
        <f t="shared" ref="G34:H34" si="5">G33</f>
        <v>0</v>
      </c>
      <c r="H34" s="61">
        <f t="shared" si="5"/>
        <v>0</v>
      </c>
      <c r="I34" s="61">
        <v>0</v>
      </c>
      <c r="J34" s="61">
        <f>J33</f>
        <v>0</v>
      </c>
      <c r="K34" s="61">
        <f>K33</f>
        <v>0</v>
      </c>
      <c r="L34" s="61">
        <f>L33</f>
        <v>0</v>
      </c>
      <c r="M34" s="61">
        <v>0</v>
      </c>
      <c r="N34" s="61">
        <v>0</v>
      </c>
      <c r="O34" s="61">
        <f>P34+Q34+R34+S34</f>
        <v>0</v>
      </c>
      <c r="P34" s="61">
        <f t="shared" si="4"/>
        <v>0</v>
      </c>
      <c r="Q34" s="61">
        <f t="shared" ref="Q34:R34" si="6">Q33</f>
        <v>0</v>
      </c>
      <c r="R34" s="61">
        <f t="shared" si="6"/>
        <v>0</v>
      </c>
      <c r="S34" s="61">
        <v>0</v>
      </c>
      <c r="T34" s="17"/>
      <c r="U34" s="18"/>
      <c r="V34" s="18"/>
      <c r="W34" s="18"/>
      <c r="X34" s="18"/>
      <c r="Y34" s="18"/>
      <c r="Z34" s="8"/>
    </row>
    <row r="35" spans="1:26" s="9" customFormat="1" ht="15.75" customHeight="1" x14ac:dyDescent="0.25">
      <c r="A35" s="86" t="s">
        <v>48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"/>
    </row>
    <row r="36" spans="1:26" s="9" customFormat="1" ht="17.25" customHeight="1" x14ac:dyDescent="0.25">
      <c r="A36" s="88" t="s">
        <v>49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"/>
    </row>
    <row r="37" spans="1:26" s="9" customFormat="1" ht="16.5" customHeight="1" x14ac:dyDescent="0.25">
      <c r="A37" s="88" t="s">
        <v>50</v>
      </c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"/>
    </row>
    <row r="38" spans="1:26" s="9" customFormat="1" ht="44.25" customHeight="1" x14ac:dyDescent="0.25">
      <c r="A38" s="14" t="s">
        <v>54</v>
      </c>
      <c r="B38" s="7" t="s">
        <v>73</v>
      </c>
      <c r="C38" s="14" t="s">
        <v>51</v>
      </c>
      <c r="D38" s="54">
        <f>E38+O38</f>
        <v>0</v>
      </c>
      <c r="E38" s="48">
        <f>F38+G38+H38+I38</f>
        <v>0</v>
      </c>
      <c r="F38" s="48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8">
        <v>0</v>
      </c>
      <c r="P38" s="48">
        <v>0</v>
      </c>
      <c r="Q38" s="49">
        <v>0</v>
      </c>
      <c r="R38" s="49">
        <v>0</v>
      </c>
      <c r="S38" s="49">
        <v>0</v>
      </c>
      <c r="T38" s="35" t="s">
        <v>22</v>
      </c>
      <c r="U38" s="15" t="s">
        <v>52</v>
      </c>
      <c r="V38" s="23">
        <v>0</v>
      </c>
      <c r="W38" s="23">
        <v>0</v>
      </c>
      <c r="X38" s="23">
        <v>0</v>
      </c>
      <c r="Y38" s="22" t="s">
        <v>53</v>
      </c>
      <c r="Z38" s="21"/>
    </row>
    <row r="39" spans="1:26" s="36" customFormat="1" ht="15.75" customHeight="1" x14ac:dyDescent="0.25">
      <c r="A39" s="74" t="s">
        <v>36</v>
      </c>
      <c r="B39" s="17"/>
      <c r="C39" s="18"/>
      <c r="D39" s="61">
        <f>E39+O39</f>
        <v>0</v>
      </c>
      <c r="E39" s="61">
        <f>E38</f>
        <v>0</v>
      </c>
      <c r="F39" s="61">
        <v>0</v>
      </c>
      <c r="G39" s="49">
        <v>0</v>
      </c>
      <c r="H39" s="49">
        <v>0</v>
      </c>
      <c r="I39" s="49">
        <f>I38</f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61">
        <v>0</v>
      </c>
      <c r="P39" s="61">
        <f>SUM(P38)</f>
        <v>0</v>
      </c>
      <c r="Q39" s="49">
        <f>Q38</f>
        <v>0</v>
      </c>
      <c r="R39" s="49">
        <v>0</v>
      </c>
      <c r="S39" s="49">
        <f>S38</f>
        <v>0</v>
      </c>
      <c r="T39" s="76"/>
      <c r="U39" s="86"/>
      <c r="V39" s="90"/>
      <c r="W39" s="18"/>
      <c r="X39" s="18"/>
      <c r="Y39" s="72"/>
      <c r="Z39" s="8"/>
    </row>
    <row r="40" spans="1:26" s="37" customFormat="1" ht="17.25" customHeight="1" x14ac:dyDescent="0.25">
      <c r="A40" s="17" t="s">
        <v>32</v>
      </c>
      <c r="B40" s="17"/>
      <c r="C40" s="18"/>
      <c r="D40" s="61">
        <f>E40+O40</f>
        <v>0</v>
      </c>
      <c r="E40" s="61">
        <f>E39</f>
        <v>0</v>
      </c>
      <c r="F40" s="61">
        <v>0</v>
      </c>
      <c r="G40" s="49">
        <v>0</v>
      </c>
      <c r="H40" s="49">
        <v>0</v>
      </c>
      <c r="I40" s="49">
        <f>I39</f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61">
        <f>P40+Q40+R40+S40</f>
        <v>0</v>
      </c>
      <c r="P40" s="61">
        <f>P39</f>
        <v>0</v>
      </c>
      <c r="Q40" s="49">
        <f>Q39</f>
        <v>0</v>
      </c>
      <c r="R40" s="49">
        <v>0</v>
      </c>
      <c r="S40" s="49">
        <f>S39</f>
        <v>0</v>
      </c>
      <c r="T40" s="75"/>
      <c r="U40" s="73"/>
      <c r="V40" s="73"/>
      <c r="W40" s="73"/>
      <c r="X40" s="73"/>
      <c r="Y40" s="73"/>
      <c r="Z40" s="8"/>
    </row>
    <row r="41" spans="1:26" s="40" customFormat="1" ht="17.45" customHeight="1" x14ac:dyDescent="0.25">
      <c r="A41" s="99" t="s">
        <v>55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100"/>
    </row>
    <row r="42" spans="1:26" s="40" customFormat="1" ht="17.45" customHeight="1" x14ac:dyDescent="0.25">
      <c r="A42" s="88" t="s">
        <v>56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91"/>
    </row>
    <row r="43" spans="1:26" s="40" customFormat="1" ht="17.45" customHeight="1" x14ac:dyDescent="0.25">
      <c r="A43" s="88" t="s">
        <v>57</v>
      </c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91"/>
    </row>
    <row r="44" spans="1:26" s="9" customFormat="1" ht="68.25" customHeight="1" x14ac:dyDescent="0.25">
      <c r="A44" s="17" t="s">
        <v>58</v>
      </c>
      <c r="B44" s="7" t="s">
        <v>73</v>
      </c>
      <c r="C44" s="17" t="s">
        <v>51</v>
      </c>
      <c r="D44" s="61">
        <f>E44+O44</f>
        <v>41832</v>
      </c>
      <c r="E44" s="62">
        <f>F44+G44+H44+I44</f>
        <v>0</v>
      </c>
      <c r="F44" s="62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62">
        <f>P44+Q44+R44+S44</f>
        <v>41832</v>
      </c>
      <c r="P44" s="62">
        <v>11771.7</v>
      </c>
      <c r="Q44" s="49">
        <v>10020.1</v>
      </c>
      <c r="R44" s="49">
        <v>10020.1</v>
      </c>
      <c r="S44" s="49">
        <v>10020.1</v>
      </c>
      <c r="T44" s="17" t="s">
        <v>59</v>
      </c>
      <c r="U44" s="18" t="s">
        <v>60</v>
      </c>
      <c r="V44" s="50">
        <v>631</v>
      </c>
      <c r="W44" s="50">
        <v>639</v>
      </c>
      <c r="X44" s="50">
        <v>550</v>
      </c>
      <c r="Y44" s="51">
        <v>910</v>
      </c>
      <c r="Z44" s="41">
        <v>910</v>
      </c>
    </row>
    <row r="45" spans="1:26" s="9" customFormat="1" ht="57.75" customHeight="1" x14ac:dyDescent="0.25">
      <c r="A45" s="74" t="s">
        <v>61</v>
      </c>
      <c r="B45" s="17" t="s">
        <v>73</v>
      </c>
      <c r="C45" s="17" t="s">
        <v>51</v>
      </c>
      <c r="D45" s="61">
        <f>E45+O45</f>
        <v>0</v>
      </c>
      <c r="E45" s="61">
        <f>F45+G45+H45+I45</f>
        <v>0</v>
      </c>
      <c r="F45" s="61">
        <v>0</v>
      </c>
      <c r="G45" s="49">
        <v>0</v>
      </c>
      <c r="H45" s="49">
        <v>0</v>
      </c>
      <c r="I45" s="49">
        <f>I44</f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61">
        <f>P45+Q45+R45+S45</f>
        <v>0</v>
      </c>
      <c r="P45" s="61">
        <v>0</v>
      </c>
      <c r="Q45" s="49">
        <v>0</v>
      </c>
      <c r="R45" s="49">
        <v>0</v>
      </c>
      <c r="S45" s="49">
        <v>0</v>
      </c>
      <c r="T45" s="17"/>
      <c r="U45" s="18"/>
      <c r="V45" s="68">
        <v>0</v>
      </c>
      <c r="W45" s="68">
        <v>0</v>
      </c>
      <c r="X45" s="68">
        <v>0</v>
      </c>
      <c r="Y45" s="69">
        <v>0</v>
      </c>
      <c r="Z45" s="67">
        <v>0</v>
      </c>
    </row>
    <row r="46" spans="1:26" s="38" customFormat="1" ht="23.1" customHeight="1" x14ac:dyDescent="0.25">
      <c r="A46" s="74" t="s">
        <v>32</v>
      </c>
      <c r="B46" s="18"/>
      <c r="C46" s="18"/>
      <c r="D46" s="61">
        <f>E46+J46+O46</f>
        <v>41832</v>
      </c>
      <c r="E46" s="61">
        <f>F46+G46+H46+I46</f>
        <v>0</v>
      </c>
      <c r="F46" s="61">
        <v>0</v>
      </c>
      <c r="G46" s="49">
        <v>0</v>
      </c>
      <c r="H46" s="49">
        <v>0</v>
      </c>
      <c r="I46" s="49">
        <f>I45</f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61">
        <f>P46+Q46+R46+S46</f>
        <v>41832</v>
      </c>
      <c r="P46" s="61">
        <f>P44+P45</f>
        <v>11771.7</v>
      </c>
      <c r="Q46" s="49">
        <f>Q44+Q45</f>
        <v>10020.1</v>
      </c>
      <c r="R46" s="49">
        <f>R44+R45</f>
        <v>10020.1</v>
      </c>
      <c r="S46" s="49">
        <f>S44+S45</f>
        <v>10020.1</v>
      </c>
      <c r="T46" s="17"/>
      <c r="U46" s="18"/>
      <c r="V46" s="18"/>
      <c r="W46" s="18"/>
      <c r="X46" s="18"/>
      <c r="Y46" s="72"/>
      <c r="Z46" s="8"/>
    </row>
    <row r="47" spans="1:26" s="9" customFormat="1" ht="17.45" customHeight="1" x14ac:dyDescent="0.25">
      <c r="A47" s="86" t="s">
        <v>65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90"/>
      <c r="Z47" s="8"/>
    </row>
    <row r="48" spans="1:26" s="9" customFormat="1" ht="17.45" customHeight="1" x14ac:dyDescent="0.25">
      <c r="A48" s="88" t="s">
        <v>67</v>
      </c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91"/>
      <c r="Z48" s="8"/>
    </row>
    <row r="49" spans="1:26" s="9" customFormat="1" ht="17.45" customHeight="1" x14ac:dyDescent="0.25">
      <c r="A49" s="88" t="s">
        <v>37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91"/>
      <c r="Z49" s="8"/>
    </row>
    <row r="50" spans="1:26" s="9" customFormat="1" ht="105" customHeight="1" x14ac:dyDescent="0.25">
      <c r="A50" s="39" t="s">
        <v>69</v>
      </c>
      <c r="B50" s="7" t="s">
        <v>73</v>
      </c>
      <c r="C50" s="39" t="s">
        <v>45</v>
      </c>
      <c r="D50" s="54">
        <f>E50+O50</f>
        <v>347075.69999999995</v>
      </c>
      <c r="E50" s="48">
        <f>F50+G50+H50+I50</f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8">
        <f>P50+Q50+R50+S50</f>
        <v>347075.69999999995</v>
      </c>
      <c r="P50" s="63">
        <v>203376.3</v>
      </c>
      <c r="Q50" s="49">
        <v>143699.4</v>
      </c>
      <c r="R50" s="49">
        <v>0</v>
      </c>
      <c r="S50" s="49">
        <v>0</v>
      </c>
      <c r="T50" s="39" t="s">
        <v>38</v>
      </c>
      <c r="U50" s="16" t="s">
        <v>39</v>
      </c>
      <c r="V50" s="52">
        <v>530</v>
      </c>
      <c r="W50" s="52">
        <v>530</v>
      </c>
      <c r="X50" s="52">
        <v>530</v>
      </c>
      <c r="Y50" s="52">
        <v>530</v>
      </c>
      <c r="Z50" s="41">
        <v>530</v>
      </c>
    </row>
    <row r="51" spans="1:26" s="28" customFormat="1" ht="21.95" customHeight="1" x14ac:dyDescent="0.25">
      <c r="A51" s="74" t="s">
        <v>36</v>
      </c>
      <c r="B51" s="17"/>
      <c r="C51" s="18"/>
      <c r="D51" s="61">
        <f>E51+O51</f>
        <v>347075.69999999995</v>
      </c>
      <c r="E51" s="61">
        <f>F51+G51+H51+I51</f>
        <v>0</v>
      </c>
      <c r="F51" s="49">
        <v>0</v>
      </c>
      <c r="G51" s="49">
        <v>0</v>
      </c>
      <c r="H51" s="49">
        <f>H50</f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61">
        <f>P51+Q51+R51+S51</f>
        <v>347075.69999999995</v>
      </c>
      <c r="P51" s="49">
        <f t="shared" ref="P51:R52" si="7">P50</f>
        <v>203376.3</v>
      </c>
      <c r="Q51" s="49">
        <f t="shared" si="7"/>
        <v>143699.4</v>
      </c>
      <c r="R51" s="49">
        <f t="shared" si="7"/>
        <v>0</v>
      </c>
      <c r="S51" s="49">
        <v>0</v>
      </c>
      <c r="T51" s="17"/>
      <c r="U51" s="18"/>
      <c r="V51" s="68">
        <v>0</v>
      </c>
      <c r="W51" s="68">
        <v>0</v>
      </c>
      <c r="X51" s="68">
        <v>0</v>
      </c>
      <c r="Y51" s="70">
        <v>0</v>
      </c>
      <c r="Z51" s="67">
        <v>0</v>
      </c>
    </row>
    <row r="52" spans="1:26" s="28" customFormat="1" ht="21.95" customHeight="1" x14ac:dyDescent="0.25">
      <c r="A52" s="17" t="s">
        <v>32</v>
      </c>
      <c r="B52" s="17"/>
      <c r="C52" s="18"/>
      <c r="D52" s="61">
        <f>E52+O52</f>
        <v>347075.69999999995</v>
      </c>
      <c r="E52" s="61">
        <f>F52+G52+H52+I52</f>
        <v>0</v>
      </c>
      <c r="F52" s="49">
        <v>0</v>
      </c>
      <c r="G52" s="49">
        <v>0</v>
      </c>
      <c r="H52" s="49">
        <f>H51</f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61">
        <f>O51</f>
        <v>347075.69999999995</v>
      </c>
      <c r="P52" s="49">
        <f t="shared" si="7"/>
        <v>203376.3</v>
      </c>
      <c r="Q52" s="49">
        <f>Q51</f>
        <v>143699.4</v>
      </c>
      <c r="R52" s="49">
        <f t="shared" si="7"/>
        <v>0</v>
      </c>
      <c r="S52" s="49">
        <v>0</v>
      </c>
      <c r="T52" s="17">
        <f>P53+Q53+R53+S53</f>
        <v>388907.69999999995</v>
      </c>
      <c r="U52" s="18"/>
      <c r="V52" s="68">
        <v>0</v>
      </c>
      <c r="W52" s="68">
        <v>0</v>
      </c>
      <c r="X52" s="68">
        <v>0</v>
      </c>
      <c r="Y52" s="70">
        <v>0</v>
      </c>
      <c r="Z52" s="67">
        <v>0</v>
      </c>
    </row>
    <row r="53" spans="1:26" s="24" customFormat="1" ht="21.95" customHeight="1" x14ac:dyDescent="0.25">
      <c r="A53" s="17" t="s">
        <v>40</v>
      </c>
      <c r="B53" s="17"/>
      <c r="C53" s="18"/>
      <c r="D53" s="61">
        <f>E53+J53+O53</f>
        <v>412400.98099999997</v>
      </c>
      <c r="E53" s="61">
        <f>F53+G53+H53+I53</f>
        <v>23493.281000000003</v>
      </c>
      <c r="F53" s="49">
        <f>F26+F34+F46+F52</f>
        <v>11193.281000000001</v>
      </c>
      <c r="G53" s="49">
        <f>G26+G34+G40+G46+G52</f>
        <v>4100</v>
      </c>
      <c r="H53" s="49">
        <f>H26+H34+H40+H51</f>
        <v>4100</v>
      </c>
      <c r="I53" s="49">
        <f>I26+I34+I52</f>
        <v>4100</v>
      </c>
      <c r="J53" s="49">
        <f>K53+L53+M53+N53</f>
        <v>0</v>
      </c>
      <c r="K53" s="49">
        <f>K26+K34+K40+K52</f>
        <v>0</v>
      </c>
      <c r="L53" s="49">
        <f>L26+L34+L40+L52</f>
        <v>0</v>
      </c>
      <c r="M53" s="49">
        <v>0</v>
      </c>
      <c r="N53" s="49">
        <v>0</v>
      </c>
      <c r="O53" s="61">
        <f>P53+Q53+R53+S53</f>
        <v>388907.69999999995</v>
      </c>
      <c r="P53" s="49">
        <f>P26+P34+P40+P46+P52</f>
        <v>215148</v>
      </c>
      <c r="Q53" s="49">
        <f>Q26+Q34+Q40+Q46+Q52</f>
        <v>153719.5</v>
      </c>
      <c r="R53" s="49">
        <f>R26+R34+R40+R46+R52</f>
        <v>10020.1</v>
      </c>
      <c r="S53" s="49">
        <f>S26+S34+S40+S46+S52</f>
        <v>10020.1</v>
      </c>
      <c r="T53" s="17">
        <f>E53+O53</f>
        <v>412400.98099999997</v>
      </c>
      <c r="U53" s="18"/>
      <c r="V53" s="18"/>
      <c r="W53" s="18"/>
      <c r="X53" s="18"/>
      <c r="Y53" s="73"/>
      <c r="Z53" s="8"/>
    </row>
    <row r="54" spans="1:26" s="9" customFormat="1" x14ac:dyDescent="0.25">
      <c r="A54" s="19"/>
      <c r="B54" s="20"/>
      <c r="C54" s="20"/>
      <c r="D54" s="33"/>
      <c r="E54" s="30"/>
      <c r="F54" s="20"/>
      <c r="G54" s="20"/>
      <c r="H54" s="20"/>
      <c r="I54" s="20"/>
      <c r="J54" s="30"/>
      <c r="K54" s="20"/>
      <c r="L54" s="20"/>
      <c r="M54" s="20"/>
      <c r="N54" s="20"/>
      <c r="O54" s="3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34.5" customHeight="1" x14ac:dyDescent="0.25">
      <c r="A55" s="80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</row>
  </sheetData>
  <mergeCells count="40">
    <mergeCell ref="A41:Z41"/>
    <mergeCell ref="A42:Z42"/>
    <mergeCell ref="A43:Z43"/>
    <mergeCell ref="D7:S7"/>
    <mergeCell ref="D8:S8"/>
    <mergeCell ref="E9:I9"/>
    <mergeCell ref="J9:N9"/>
    <mergeCell ref="O9:S9"/>
    <mergeCell ref="U1:Z1"/>
    <mergeCell ref="A27:Z27"/>
    <mergeCell ref="A28:Z28"/>
    <mergeCell ref="A29:Z29"/>
    <mergeCell ref="U33:V33"/>
    <mergeCell ref="A11:Z11"/>
    <mergeCell ref="A13:O13"/>
    <mergeCell ref="A14:Z14"/>
    <mergeCell ref="A15:Z15"/>
    <mergeCell ref="A7:A10"/>
    <mergeCell ref="B7:B10"/>
    <mergeCell ref="C7:C10"/>
    <mergeCell ref="D9:D10"/>
    <mergeCell ref="A16:Z16"/>
    <mergeCell ref="A20:C20"/>
    <mergeCell ref="A23:C23"/>
    <mergeCell ref="A55:Z55"/>
    <mergeCell ref="U2:Z2"/>
    <mergeCell ref="C4:T4"/>
    <mergeCell ref="U4:V4"/>
    <mergeCell ref="A5:V5"/>
    <mergeCell ref="T7:Z7"/>
    <mergeCell ref="T8:Z8"/>
    <mergeCell ref="T9:Z9"/>
    <mergeCell ref="A35:Y35"/>
    <mergeCell ref="A36:Y36"/>
    <mergeCell ref="A37:Y37"/>
    <mergeCell ref="U39:V39"/>
    <mergeCell ref="A47:Y47"/>
    <mergeCell ref="A48:Y48"/>
    <mergeCell ref="A12:S12"/>
    <mergeCell ref="A49:Y49"/>
  </mergeCells>
  <pageMargins left="0.19685039370078741" right="0.19685039370078741" top="0.31496062992125984" bottom="0.23622047244094491" header="0.31496062992125984" footer="0.19685039370078741"/>
  <pageSetup paperSize="9" scale="51" fitToHeight="0" orientation="landscape" r:id="rId1"/>
  <rowBreaks count="1" manualBreakCount="1">
    <brk id="26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3" sqref="O13"/>
    </sheetView>
  </sheetViews>
  <sheetFormatPr defaultColWidth="9"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ЭВМ оператор</cp:lastModifiedBy>
  <cp:lastPrinted>2025-05-14T10:00:46Z</cp:lastPrinted>
  <dcterms:created xsi:type="dcterms:W3CDTF">2014-09-09T05:56:00Z</dcterms:created>
  <dcterms:modified xsi:type="dcterms:W3CDTF">2025-05-14T10:01:21Z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B484D4013E7E4E42937028BCED734EF6</vt:lpwstr>
  </property>
  <property fmtid="{D5CDD505-2E9C-101B-9397-08002B2CF9AE}" pid="3" name="KSOProductBuildVer">
    <vt:lpwstr>1049-11.2.0.11388</vt:lpwstr>
  </property>
</Properties>
</file>